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viduka\Desktop\agregat-mail od Jakša Vidović\konačna ispravna verzija\zadnje dostavljeno-verzija agregat vani\"/>
    </mc:Choice>
  </mc:AlternateContent>
  <bookViews>
    <workbookView xWindow="-120" yWindow="-120" windowWidth="29040" windowHeight="15990"/>
  </bookViews>
  <sheets>
    <sheet name="Troškovnik" sheetId="2" r:id="rId1"/>
  </sheets>
  <definedNames>
    <definedName name="_xlnm._FilterDatabase" localSheetId="0" hidden="1">Troškovnik!$A$145:$F$279</definedName>
    <definedName name="_Toc85860699" localSheetId="0">Troškovnik!#REF!</definedName>
    <definedName name="_xlnm.Print_Area" localSheetId="0">Troškovnik!$A$1:$F$279</definedName>
    <definedName name="_xlnm.Print_Titles" localSheetId="0">Troškovnik!$145:$145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F197" i="2" l="1"/>
  <c r="F189" i="2" l="1"/>
  <c r="F193" i="2"/>
  <c r="F191" i="2"/>
  <c r="F195" i="2"/>
  <c r="F176" i="2"/>
  <c r="F172" i="2"/>
  <c r="F170" i="2"/>
  <c r="F166" i="2"/>
  <c r="F182" i="2"/>
  <c r="F180" i="2"/>
  <c r="B60" i="2" l="1"/>
  <c r="A60" i="2"/>
  <c r="E201" i="2"/>
  <c r="A200" i="2"/>
  <c r="F158" i="2"/>
  <c r="F184" i="2"/>
  <c r="A197" i="2" s="1"/>
  <c r="F149" i="2"/>
  <c r="A148" i="2"/>
  <c r="A61" i="2" s="1"/>
  <c r="A189" i="2" l="1"/>
  <c r="A191" i="2"/>
  <c r="A195" i="2"/>
  <c r="A193" i="2"/>
  <c r="A149" i="2"/>
  <c r="A182" i="2"/>
  <c r="A166" i="2"/>
  <c r="A170" i="2"/>
  <c r="A172" i="2"/>
  <c r="A180" i="2"/>
  <c r="A176" i="2"/>
  <c r="A158" i="2"/>
  <c r="A184" i="2"/>
  <c r="F201" i="2"/>
  <c r="D60" i="2" s="1"/>
  <c r="A262" i="2" l="1"/>
  <c r="F265" i="2" l="1"/>
  <c r="F275" i="2"/>
  <c r="F277" i="2"/>
  <c r="A265" i="2" l="1"/>
  <c r="F279" i="2"/>
  <c r="B63" i="2"/>
  <c r="A278" i="2"/>
  <c r="A276" i="2"/>
  <c r="A274" i="2"/>
  <c r="E279" i="2"/>
  <c r="A277" i="2" l="1"/>
  <c r="A275" i="2"/>
  <c r="D65" i="2" l="1"/>
  <c r="D66" i="2" l="1"/>
  <c r="D67" i="2" s="1"/>
</calcChain>
</file>

<file path=xl/sharedStrings.xml><?xml version="1.0" encoding="utf-8"?>
<sst xmlns="http://schemas.openxmlformats.org/spreadsheetml/2006/main" count="156" uniqueCount="113">
  <si>
    <t>R.b.</t>
  </si>
  <si>
    <t>Opis stavke</t>
  </si>
  <si>
    <t>Jedinica mjere</t>
  </si>
  <si>
    <t>Količina stavke</t>
  </si>
  <si>
    <t>Jedinična cijena</t>
  </si>
  <si>
    <t>Ukupna cijena</t>
  </si>
  <si>
    <t>1</t>
  </si>
  <si>
    <t>kom</t>
  </si>
  <si>
    <t>m</t>
  </si>
  <si>
    <t>2</t>
  </si>
  <si>
    <t>3</t>
  </si>
  <si>
    <t>UKUPNO:</t>
  </si>
  <si>
    <t>PDV (25%):</t>
  </si>
  <si>
    <t>SVEUKUPNO:</t>
  </si>
  <si>
    <t>kpl</t>
  </si>
  <si>
    <t>TROŠKOVNIK</t>
  </si>
  <si>
    <t>INVESTITOR:</t>
  </si>
  <si>
    <t>NAZIV GRAĐEVINE:</t>
  </si>
  <si>
    <t>OPĆI UVJETI</t>
  </si>
  <si>
    <t>4</t>
  </si>
  <si>
    <t>5</t>
  </si>
  <si>
    <t>U troškovima materijala, podrazumijeva se nabavna cijena kako primarnog, tako i kompletnog pomoćnog spojno-potrošnog materijala, uključivo sa svim potrebnim prijenosima, utovarima i istovarima, uskladištenjem i čuvanjem.</t>
  </si>
  <si>
    <t>6</t>
  </si>
  <si>
    <t>7</t>
  </si>
  <si>
    <t>U ponudbenim cijenama mora biti obuhvaćen sav rad, glavni i pomoćni, uporaba lakih pokretnih skela, sva potrebna podupiranja, sav unutarnji transport te potrebna zaštita izvedenih radova.</t>
  </si>
  <si>
    <t>8</t>
  </si>
  <si>
    <t>U slučaju da izvođač radova izvede pojedine radove čiji kvaliteta ne zadovoljava kvalitetu predviđenu projektom, dužan je o svom trošku iste radove ukloniti i ponovo izvesti onako kako je predviđeno projektom.</t>
  </si>
  <si>
    <t>9</t>
  </si>
  <si>
    <t>Ako se ukaže potreba za izvođenjem radova koji nisu predviđeni troškovnikom, izvođač radova mora za izvedbu istih dobiti odobrenje od nadzornog inženjera, sastaviti ponudu i radove ugovoriti s Investitorom.</t>
  </si>
  <si>
    <t>10</t>
  </si>
  <si>
    <t>Svu štetu koju izvođač radova nemarom nanese okolnim prostorima, zgradama, predmetima, infrastrukturi i okolišu, dužan je popraviti i dovesti u prvobitno stanje i to o svom trošku. Prije pročetka radova izvođač je dužan fotografirati postojeće stanje kako bi imao dokaze u slučaju eventualnih oštećenja.</t>
  </si>
  <si>
    <t>11</t>
  </si>
  <si>
    <t>Za sve izvedene radove, ugrađene materijale i opremu, potrebno je u skladu s propisima ishodovati dokaze o kakvoći (atestna dokumentacija i sl.), koji se bez posebne naknade daju na uvid nadzornom inženjeru, a prilikom primopredaje građevine uručuju Investitoru, odnosno krajnjem korisniku.</t>
  </si>
  <si>
    <t>12</t>
  </si>
  <si>
    <t>-</t>
  </si>
  <si>
    <t/>
  </si>
  <si>
    <t>Sve radove potrebno je izvesti u potpunosti prema projektu, troškovniku, svim važećim propisima, normama, uputama proizvođača opreme i pravilima struke.</t>
  </si>
  <si>
    <t>Prilikom izrade ponude, ponuditelj mora provjeriti rokove nabave materijala i opreme kako bi radove izvršio u ugovorenom roku, bez kašnjenja uzrokovanih rokovima isporuke.</t>
  </si>
  <si>
    <t>U pojedinim stavkama troškovnika mogu biti navedeni proizvođači i tipovi opreme, što je samo preporuka projektanta i projektna norma za izbor stupnja kvalitete, trajnosti, funkcionalnosti i dizajna. Ponuditelj u svojoj ponudi mora navesti proizvođače i tipove nuđene opreme, a kvaliteta nuđene opreme ne smije biti manja od predložene. Za izmjene je ovlašten isključivo Investitor uz prethodno mišljenje nadzornog inženjera i projektanta elektroprojekta.</t>
  </si>
  <si>
    <t>U troškovima opreme i uređaja podrazumijeva se njihova nabavna cijena (uključivo s carinom i svim davanjima), transportni troškovi, svi potrebni prijenosi, utovari i istovari, uskladištenje i čuvanje, sve fco. montirano, prema projektnoj dokumentaciji, odnosno u skladu s predmentnim općim napomenama.</t>
  </si>
  <si>
    <t>Sve stavke troškovnika moraju se količinski kontrolirati prije narudžbe.</t>
  </si>
  <si>
    <t>U jediničnim cijenama svih navedenih stavki specifikacija, prilikom izrade ponude moraju biti obuhvaćeni ukupni troškovi opreme i uređaja, ukupni troškovi materijala i rada za potpuno dovršenje cjelokupnog posla uključujući:</t>
  </si>
  <si>
    <t>nabavu i transport na gradilište</t>
  </si>
  <si>
    <t>spajanje i montaža potrebne opreme prema priloženoj tehničkoj dokumentaciji s ugradnjom kvalitetnog elektroinstalacijskog materijala pomoću kvalificirane i stručne radne snage u skladu s važećim tehničkim propisima</t>
  </si>
  <si>
    <t>izrada prateće radioničke dokumentacije izvedenog stanja</t>
  </si>
  <si>
    <t>građevinska pripomoć u vidu štemanja i zatvaranja šliceva za polaganje kabela ( u zidu i podu ), izrada niša s ugradnjom razvodnih ploča i svih ostalih građevinskih radova koji se odnose na elektroinstalaterske radove</t>
  </si>
  <si>
    <t>ispitivanja električne instalacije i izdavanja potrebnih atesta o izvršenim mjerenjima</t>
  </si>
  <si>
    <t>puštanje sustava u rad, kao i ostali radovi koji nisu posebno iskazani specifikacijama, a potrebni su za potpunu i urednu izvedbu projektiranih instalacija, njihovu funkcionalnost, pogonsku gotovost i primopredaju korisniku ( uputstva za rukovanje i održavanje, izrada natpisnih pločica, pribavljanje potrebne dokumentacije za uporabnu dozvolu i sl. ). Ponuditelji su dužni prije podnošenja ponude temeljito pregledati projektnu dokumentaciju i procijeniti sve činjenice koje utječu na cijenu, kvalitetu i rok završetka radova, budući se naknadni prigovori i zahtjevi za povećanje cijene radi nepoznavanja ili nedovoljnog poznavanja građevine i projektne dokumentacije neće razmatrati.</t>
  </si>
  <si>
    <t>prateća čišćenja prostora tijekom izvedbe radova, kao i obuka osoblja korisnika u rokovanju instalacijom do konačne - službene primopredaje Investitoru odnosno krajnjem korisniku, moraju biti uključena u ponudbenu cijenu.</t>
  </si>
  <si>
    <t>ZDRAVSTVO RIJEKA</t>
  </si>
  <si>
    <t>NASTAVNI ZAVOD ZA JAVNO</t>
  </si>
  <si>
    <t>Krešimirova 52a</t>
  </si>
  <si>
    <t>51000 Rijeka</t>
  </si>
  <si>
    <t>OIB: 45613787772</t>
  </si>
  <si>
    <t>PROJEKTANT:</t>
  </si>
  <si>
    <t>Sva ispitivanja i puštanje u pogon DEA postrojenja, komplet s izradom primopredajnog zapisnika, obukom korisnika te funkcionalnim testom uz ispis svih parametara, stvarnim testom svih alarma te izradom zapisnika od strane ovlaštenog zastupnika/servisera. Uključiti sve radove do pune funkcionalnosti postrojenja.</t>
  </si>
  <si>
    <t>ZAMJENA AGREGATA</t>
  </si>
  <si>
    <t>- Agregat automatski ima mogućnost zamjene osnovnog napajanja unutar 15 sekundi od nestanka napajanja.</t>
  </si>
  <si>
    <t>- Kompaktno elektroagregatsko postrojenje s mikroprocesorskim upravljanjem, namjenjeno za automatsko rezervno ili osnovno napajanje potrošača. 
- Pogonjeno pomoću diesel motora, koji je prirubno povezan sa sinkronim generatorom. 
- Motor i generator su preko gumenih amortizera pričvršćeni na čelično postolje na koje je direktno pričvršćen i komandni ormar, spremnik goriva te akumulatoske baterije.</t>
  </si>
  <si>
    <t>Tehničke karakteristike agregata za planiranje stavke:</t>
  </si>
  <si>
    <t>- Izlazna snaga definirana je prema ISO8528/5, pogonska grupa G2, stacionarni teret izohrono, kod 3x400/231 V, cos=0,8, 50 Hz. 1500 1/min, trajna snaga 125 kVA/100 kW.</t>
  </si>
  <si>
    <t>- Predgrijavanje motora preko zagrijavanja rashladne tekućine putem termostatski reguliranog grijača 230 V, za preuzimanje udarnog opterećenja odmah po startu. 
- Spremnik goriva od 150l, s prikazom na zaslonu automatike.</t>
  </si>
  <si>
    <t>- ZAMJENA AGREGATA</t>
  </si>
  <si>
    <t>REKAPITULACIJA - ZAMJENA AGREGATA</t>
  </si>
  <si>
    <t>ROBERT MLADENIĆ, mag.ing.el.</t>
  </si>
  <si>
    <t>Doprema, ugradnja i spajanje uskladištenog diesel agregatskog postrojenja s integriranim spremnikom goriva, sa skladišta Investitora na prethodno izrađen temelj u zelenoj površini okoliša zgrade zavoda. 
Uključiti sve potrebne radove do pune funkcionalnosti, gotovosti, kamione, dizalice i ostala transportna sredstva, a s obzirom na lokaciju. Uključiti fiksiranje uređaja na samo postolje kao i spajanje pogonskih, signalnih vodova i uzemljenja.</t>
  </si>
  <si>
    <t xml:space="preserve">- Ormar automatike s mikroprocesorskim upravljanjem ugrađen na kućište elektroagragatskog postrojenja. </t>
  </si>
  <si>
    <t>- Mikroprocesorsko upravljani mrežno/agregatni komutacijski modul s integriranom električnom i mehaničkom među-blokadom, te ručnim izborom izvora napajanja u slučaju kvara automatike na kućištu agregata.</t>
  </si>
  <si>
    <t>Dobava Eurodiesel pogonskog goriva u spremnik do 100% napunjenosti (165 lit).</t>
  </si>
  <si>
    <t>GRAĐEVINSKI RADOVI NISKOGRADNJE I UZEMLJENJA</t>
  </si>
  <si>
    <t>- Površinski iskop za temelj agregata izvoditi isključivo ručno i pažljivo, uz maksimalno očuvanje postojećeg korijenja dugogodišnjeg stabla.</t>
  </si>
  <si>
    <t>- Rad obuhvaća iskope predviđene projektom s utovarom iskopanog materijala u prijevozno sredstvo i prijevoz na deponiju i planiranje na deponiju.</t>
  </si>
  <si>
    <t>- Obračunato po m3 iskopanog materijala u sraslom stanju.</t>
  </si>
  <si>
    <t>- Stavkom je obuhvaćeno planiranje do točnosti ± 3 cm i zbijanje posteljice tako da se postigne MS≥ 30 N/mm2.</t>
  </si>
  <si>
    <t>m3</t>
  </si>
  <si>
    <r>
      <rPr>
        <b/>
        <sz val="11"/>
        <rFont val="Arial"/>
        <family val="2"/>
      </rPr>
      <t>NAPOMENA:</t>
    </r>
    <r>
      <rPr>
        <sz val="11"/>
        <rFont val="Arial"/>
        <family val="2"/>
        <charset val="238"/>
      </rPr>
      <t xml:space="preserve"> 
- Izvođač je dužan u cijni svojih radova ograditi gradilište.
- Pri izvođenju, te po završetku radova u cijeni svojih radova kompletno očistiti sav okolni prostor, kao i oprati sve pješačke i prometne površine.</t>
    </r>
  </si>
  <si>
    <t>- Prilikom iskopa, sva vidljiva korijenja promjera većeg od 2 cm ne smiju se oštetiti. 
- Manje korijenje, ako je nužno, treba obrezivati čistim rezom i tretirati odgovarajućim sredstvima za zaštitu biljaka. 
- Zabranjena je uporaba teške mehanizacije u neposrednoj blizini stabla kako bi se spriječilo oštećenje korijenovog sustava i tla.</t>
  </si>
  <si>
    <t xml:space="preserve">- Iskop treba urediti prema projektu, odnosno prema zahtjevu nadzornog inženjera, vršiti s pravilnim odsjecanjem bočnih strana i dna jame. </t>
  </si>
  <si>
    <t>- Stavkom je obuhvaćena izrada oplate za izvedbu ploče, ali i polaganje zaštitne cijevi za provlačenje kabela (fi 110 mm) u AB ploči.</t>
  </si>
  <si>
    <t>Izrada uzemljivača trakom za uzemljenje FeZn 25x3 mm.
- Polaganje u temelj agregata i zemlju.</t>
  </si>
  <si>
    <t>Spajanje križne spojnice (spoj traka/traka), spoj u betonu/zemlji, zaliven bitumenom.
U stavku je uključena dobava, doprema, ugradnja te sav potreban rad, materijal i alati do kompletne gotovosti stavke. Obračun po komadu.</t>
  </si>
  <si>
    <t>Spajanje križne spojnice (spoj traka/vodič), spoj u betonu/zemlji, zaliven bitumenom. 
U stavku je uključena dobava, doprema, ugradnja te sav potreban rad, materijal i alati do kompletne gotovosti stavke. Obračun po komadu.</t>
  </si>
  <si>
    <t>Spajanje dozemnog vodiča tip H07V-K 16 mm2.
- Temeljni uzemljivač → zaštitna ograda.
U stavku je uključena dobava, doprema, polaganje (u cijev Ø25 mm) i spajanje te sav potreban rad, materijal i alati do kompletne gotovosti stavke. Obračun po m'.</t>
  </si>
  <si>
    <t>- Spajanje na postojeći uzemljivač zgrade.</t>
  </si>
  <si>
    <t>U stavku je uključena dobava, doprema, polaganje i spajanje, te sav potreban rad, materijal i alati do kompletne gotovosti stavke. Obračun po m'.</t>
  </si>
  <si>
    <t>- Na prijelazima beton/zemlja, na traku FeZn postaviti antikorozivnu zaštitu u duljinji od najmanje 0,3 m od ruba beton/zemlja u oba smjera (zaštitu izvesti bitumenom).</t>
  </si>
  <si>
    <t>- Zabranjena je uporaba teške mehanizacije u neposrednoj blizini stabla kako bi se spriječilo oštećenje korijenovog sustava i tla.</t>
  </si>
  <si>
    <t xml:space="preserve">- Manje korijenje, ako je nužno, treba obrezivati čistim rezom i tretirati odgovarajućim sredstvima za zaštitu biljaka. </t>
  </si>
  <si>
    <t xml:space="preserve">- Prilikom iskopa, sva vidljiva korijenja promjera većeg od 2 cm ne smiju se oštetiti. </t>
  </si>
  <si>
    <t>- Postava posteljice od pijeska 10 cm s nabijanjem, postava zaštitnog sloja pijeska visine 10 cm s nabijanjem i nasipavanje do sloja postave zelene površine i zatrpavanje rova materijalom iz iskopa.</t>
  </si>
  <si>
    <t>- U stavku je uključen sav potreban rad i materijal, alati i strojevi do kompletne gotovosti stavke, skupa s odvozom preostalog krupnog materijala nakon zatrpavanja na za to predviđenu deponiju. Obračun po m3 iskopanog materijala bez rastresitosti.
- l= 5 m</t>
  </si>
  <si>
    <t>- Stavka uključuje i dobavu i polaganje plastične upozoravajuće trake "POZOR-ENERGETSKI KABEL" položene iznad napojnih kabela.</t>
  </si>
  <si>
    <t>- Podrazumijeva nabavu i dopremu armature i svog pomoćnog materijala, skladištenje, rezanje, savijanje i postavljanje u oplatu.  Uključuje sve prema standardu Naručitelja.</t>
  </si>
  <si>
    <t>- Obračun po kg ugrađene armature za temelje i ploču agregata</t>
  </si>
  <si>
    <t>kg</t>
  </si>
  <si>
    <t>- Obračunava se po m' izvedene oplate, s ugrađenim zaštitnim cijevima za prolaz kabela.</t>
  </si>
  <si>
    <t>- Obračun po m³ ugrađenog betona za temelje i ploču agregata.</t>
  </si>
  <si>
    <t>Izrada drvene oplate za betoniranje temelja i ploče za postavu agregata, uključivo nabava i doprema potrebnog materijala, izrada, postavljanje sa ukrućenjem, vezivanjem, skidanjem, prijenosom, čišćenjem i slaganjem drvenog materijala.</t>
  </si>
  <si>
    <t xml:space="preserve">Armatura kvalitete B 500B (mreža Q283 obostrano u donju i gornju zonu, min. zaštitni sloj 4 cm, s distancjerima) potrebna za izradu armirano betonske ploče. 
- Armatura mrežna i šipkasta. </t>
  </si>
  <si>
    <t>- Prilikom ugradnje beton vibrirati, a zatim pravilno njegovati. 
- Podrazumijeva sav rad i materijal, sve prijevoze i prijenose, rad na izradi, ugradnji, zaglađivanju i njezi betona, te eventualno crpljenje vode.
- Nabava, prijevoz i rad s oplatom i armaturom obračunava se posebno.</t>
  </si>
  <si>
    <t xml:space="preserve">Izrada brtvljenja prodora kabela, radi sprečavanja prodora vode, za opskrbu agregata i GRP, na mjestu izlaska kabela iz temeljne ploče agregata i ulasku-izlasku kabela u zgradu.
U cijenu uključen sav potreban rad i materijal.
</t>
  </si>
  <si>
    <t>PVC rebrasta tlačna cijev promjera 110 mm, crvene boje.
- Dobava i postava dvoslojne rebraste tlačne PVC cijevi djelomično u zemljani rov za zaštitu novog opskrbnog kabela i kabela agregata, a dijelom u temelju agregata.</t>
  </si>
  <si>
    <t>Izrada dozemnog spoja trakom FeZn 25x3 mm.
- Polaganje iz temelja na poziciju predviđenu za uzemljenje agregata.
- Temeljni uzemljivač → Agregat.
- U stavku je uključena dobava, doprema, polaganje i spajanje te sav potreban rad, materijal i alati do kompletne gotovosti stavke. Obračun po m'.</t>
  </si>
  <si>
    <t>NOVO DIZEL AGREGATSKO POSTROJENJE</t>
  </si>
  <si>
    <t>Izrada temeljne armirano betonske ploče debljine 25 cm, dim. 3.3x2.1 m, iz betona klase C 25/30, za postavu diesel agregata.</t>
  </si>
  <si>
    <t>- Stavka uključuje nabavu, dobavu, prijevoz i izradu odnosno ugradnju, krojenje i pripasavanje od istog materijala, uključivo sav potreban okov i  brava i kvaka za zaključavanje i otvaranje. 
- Izvedba do potpune funkcionalnosti s uzimanjem mjera na licu mjesta.</t>
  </si>
  <si>
    <t>Zaštitni kavez od pocinčanih profila sa ispunom od pocinčane mreže, tipa betafence ili jednakovrijedno, za smještaj dizel agregata, tlocrtne dimenzije cca. 6,0 x 5,0 m, visine 2.2 m, sve prema zahtjevu na terenu i nacrtnoj dokumentaciji. 
- Ograda se postavlja na postojeće betonske površine (zid i betonska ploča-rampa). 
- Računa se sa cca 250 kg čeličnih profila (50x50 ili 60x60 mm, prema postojećim), te cca 25 m2 vibropletiva. 
- Na ulaznoj strani se izvode zaokretna vrata širine min 1.1 m za pristup i servis.</t>
  </si>
  <si>
    <t>- Stavka uključuje i izradu radioničkih nacrta-skice koje ovjerava nadzor i/ili Naručitelj.
'- Obračun po m1 kompletno ugrađenbe ograde sa vratima.</t>
  </si>
  <si>
    <t>Rijeka, siječanj 2025.</t>
  </si>
  <si>
    <t>Građevinski radovi potrebni pri uvođenju novog opskrbnog kabela za GRO-&gt;Agregat.
- Prodor kroz zid zgrade za nove kabele.
- U stavku je uključen sav potreban rad, materijal i alati do kompletne gotovosti stavke. Obračun po izvedenom prodoru.</t>
  </si>
  <si>
    <t xml:space="preserve">Ručni iskop za temelj agregata, u materijalu C kategorije zemljišta, za postavu temelja diesel agregata, prema nacrtu 7, temelja (dimenzija 330x210x25 cm). </t>
  </si>
  <si>
    <t>Ručni iskop rova, u materijalu C kategorije zemljišta, dubine 0.4m i širine 0.4m, s pravilnim zasjecima bočnih strana, za polaganje instalacija; cijevi, kabela i trake uzemljenja.
- Materijal iz iskopa odlagati na stranu min 1m od ivice rova.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</si>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</sst>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0\ &quot;kn&quot;"/>
    <numFmt numFmtId="166" formatCode="#,##0.00\ [$€-1]"/>
    <numFmt numFmtId="167" formatCode="#,##0.00\ [$€-41A]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4"/>
      <name val="Helv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 tint="-0.14999847407452621"/>
      <name val="Arial"/>
      <family val="2"/>
      <charset val="238"/>
    </font>
    <font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ont="0" applyBorder="0" applyAlignment="0" applyProtection="0"/>
    <xf numFmtId="0" fontId="5" fillId="0" borderId="0"/>
    <xf numFmtId="0" fontId="6" fillId="0" borderId="0" applyNumberFormat="0" applyFont="0" applyBorder="0" applyAlignment="0" applyProtection="0"/>
    <xf numFmtId="0" fontId="9" fillId="0" borderId="0" applyNumberFormat="0" applyFont="0" applyBorder="0" applyAlignment="0" applyProtection="0"/>
    <xf numFmtId="0" fontId="20" fillId="4" borderId="0" applyNumberFormat="0" applyFont="0" applyBorder="0" applyAlignment="0" applyProtection="0"/>
    <xf numFmtId="0" fontId="21" fillId="5" borderId="0" applyNumberFormat="0" applyFont="0" applyBorder="0" applyAlignment="0" applyProtection="0"/>
    <xf numFmtId="0" fontId="22" fillId="6" borderId="0" applyNumberFormat="0" applyFont="0" applyBorder="0" applyAlignment="0" applyProtection="0"/>
  </cellStyleXfs>
  <cellXfs count="154">
    <xf numFmtId="0" fontId="0" fillId="0" borderId="0" xfId="0"/>
    <xf numFmtId="0" fontId="1" fillId="0" borderId="0" xfId="1"/>
    <xf numFmtId="49" fontId="8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/>
    </xf>
    <xf numFmtId="165" fontId="8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49" fontId="11" fillId="0" borderId="4" xfId="4" applyNumberFormat="1" applyFont="1" applyBorder="1" applyAlignment="1">
      <alignment horizontal="center" vertical="center" wrapText="1"/>
    </xf>
    <xf numFmtId="49" fontId="12" fillId="0" borderId="0" xfId="3" applyNumberFormat="1" applyFont="1" applyAlignment="1">
      <alignment horizontal="center" vertical="center"/>
    </xf>
    <xf numFmtId="0" fontId="12" fillId="0" borderId="0" xfId="3" applyFont="1" applyAlignment="1">
      <alignment vertical="center" wrapText="1"/>
    </xf>
    <xf numFmtId="0" fontId="13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165" fontId="12" fillId="0" borderId="0" xfId="3" applyNumberFormat="1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1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  <xf numFmtId="166" fontId="11" fillId="0" borderId="10" xfId="1" applyNumberFormat="1" applyFont="1" applyBorder="1" applyAlignment="1">
      <alignment horizontal="center" vertical="center" wrapText="1"/>
    </xf>
    <xf numFmtId="166" fontId="11" fillId="0" borderId="12" xfId="2" applyNumberFormat="1" applyFont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vertical="center"/>
    </xf>
    <xf numFmtId="0" fontId="15" fillId="2" borderId="10" xfId="1" applyFont="1" applyFill="1" applyBorder="1" applyAlignment="1">
      <alignment vertical="center"/>
    </xf>
    <xf numFmtId="0" fontId="15" fillId="2" borderId="12" xfId="1" applyFont="1" applyFill="1" applyBorder="1" applyAlignment="1">
      <alignment vertical="center"/>
    </xf>
    <xf numFmtId="0" fontId="11" fillId="0" borderId="17" xfId="1" applyFont="1" applyBorder="1" applyAlignment="1">
      <alignment horizontal="center" vertical="center"/>
    </xf>
    <xf numFmtId="49" fontId="11" fillId="0" borderId="10" xfId="1" applyNumberFormat="1" applyFont="1" applyBorder="1" applyAlignment="1">
      <alignment wrapText="1"/>
    </xf>
    <xf numFmtId="0" fontId="11" fillId="0" borderId="10" xfId="1" applyFont="1" applyBorder="1" applyAlignment="1">
      <alignment horizontal="center"/>
    </xf>
    <xf numFmtId="3" fontId="11" fillId="0" borderId="10" xfId="1" applyNumberFormat="1" applyFont="1" applyBorder="1" applyAlignment="1">
      <alignment horizontal="center"/>
    </xf>
    <xf numFmtId="0" fontId="11" fillId="0" borderId="4" xfId="1" applyFont="1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/>
    </xf>
    <xf numFmtId="166" fontId="11" fillId="3" borderId="5" xfId="1" applyNumberFormat="1" applyFont="1" applyFill="1" applyBorder="1" applyAlignment="1">
      <alignment horizontal="center" vertical="center" wrapText="1"/>
    </xf>
    <xf numFmtId="166" fontId="11" fillId="3" borderId="6" xfId="2" applyNumberFormat="1" applyFont="1" applyFill="1" applyBorder="1" applyAlignment="1">
      <alignment horizontal="center" vertical="center"/>
    </xf>
    <xf numFmtId="0" fontId="11" fillId="0" borderId="10" xfId="1" applyFont="1" applyBorder="1" applyAlignment="1">
      <alignment vertical="center" wrapText="1"/>
    </xf>
    <xf numFmtId="0" fontId="11" fillId="0" borderId="10" xfId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center" vertical="center"/>
    </xf>
    <xf numFmtId="0" fontId="11" fillId="0" borderId="10" xfId="1" applyFont="1" applyBorder="1" applyAlignment="1">
      <alignment wrapText="1"/>
    </xf>
    <xf numFmtId="0" fontId="15" fillId="0" borderId="10" xfId="1" applyFont="1" applyBorder="1" applyAlignment="1">
      <alignment wrapText="1"/>
    </xf>
    <xf numFmtId="0" fontId="15" fillId="0" borderId="11" xfId="1" applyFont="1" applyBorder="1" applyAlignment="1">
      <alignment horizontal="right"/>
    </xf>
    <xf numFmtId="166" fontId="15" fillId="2" borderId="6" xfId="1" applyNumberFormat="1" applyFont="1" applyFill="1" applyBorder="1" applyAlignment="1">
      <alignment horizontal="center" vertical="center"/>
    </xf>
    <xf numFmtId="4" fontId="11" fillId="0" borderId="10" xfId="1" applyNumberFormat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right"/>
    </xf>
    <xf numFmtId="166" fontId="15" fillId="2" borderId="27" xfId="1" applyNumberFormat="1" applyFont="1" applyFill="1" applyBorder="1" applyAlignment="1">
      <alignment horizontal="center" vertical="center"/>
    </xf>
    <xf numFmtId="49" fontId="16" fillId="0" borderId="0" xfId="3" applyNumberFormat="1" applyFont="1" applyAlignment="1">
      <alignment horizontal="center" vertical="center"/>
    </xf>
    <xf numFmtId="0" fontId="16" fillId="0" borderId="0" xfId="3" applyFont="1" applyAlignment="1">
      <alignment vertical="center" wrapText="1"/>
    </xf>
    <xf numFmtId="0" fontId="16" fillId="0" borderId="0" xfId="3" applyFont="1" applyAlignment="1">
      <alignment horizontal="center" vertical="center"/>
    </xf>
    <xf numFmtId="165" fontId="16" fillId="0" borderId="0" xfId="3" applyNumberFormat="1" applyFont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6" fillId="0" borderId="0" xfId="3" applyFont="1"/>
    <xf numFmtId="0" fontId="16" fillId="0" borderId="0" xfId="3" applyFont="1" applyAlignment="1">
      <alignment wrapText="1"/>
    </xf>
    <xf numFmtId="49" fontId="11" fillId="0" borderId="29" xfId="4" applyNumberFormat="1" applyFont="1" applyBorder="1" applyAlignment="1">
      <alignment horizontal="center" vertical="center" wrapText="1"/>
    </xf>
    <xf numFmtId="49" fontId="11" fillId="0" borderId="30" xfId="4" quotePrefix="1" applyNumberFormat="1" applyFont="1" applyBorder="1" applyAlignment="1">
      <alignment horizontal="center" vertical="center" wrapText="1"/>
    </xf>
    <xf numFmtId="49" fontId="11" fillId="0" borderId="28" xfId="4" quotePrefix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3" fontId="0" fillId="0" borderId="0" xfId="0" applyNumberFormat="1"/>
    <xf numFmtId="0" fontId="11" fillId="0" borderId="7" xfId="1" applyFont="1" applyBorder="1" applyAlignment="1">
      <alignment horizontal="center" vertical="center"/>
    </xf>
    <xf numFmtId="167" fontId="0" fillId="0" borderId="0" xfId="0" applyNumberFormat="1"/>
    <xf numFmtId="0" fontId="15" fillId="0" borderId="15" xfId="1" applyFont="1" applyBorder="1" applyAlignment="1">
      <alignment wrapText="1"/>
    </xf>
    <xf numFmtId="0" fontId="11" fillId="0" borderId="7" xfId="1" applyFont="1" applyBorder="1" applyAlignment="1">
      <alignment vertical="center" wrapText="1"/>
    </xf>
    <xf numFmtId="0" fontId="11" fillId="0" borderId="23" xfId="1" applyFont="1" applyBorder="1" applyAlignment="1">
      <alignment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23" xfId="1" quotePrefix="1" applyFont="1" applyBorder="1" applyAlignment="1">
      <alignment vertical="center" wrapText="1"/>
    </xf>
    <xf numFmtId="0" fontId="11" fillId="0" borderId="21" xfId="1" quotePrefix="1" applyFont="1" applyBorder="1" applyAlignment="1">
      <alignment vertical="center" wrapText="1"/>
    </xf>
    <xf numFmtId="0" fontId="17" fillId="0" borderId="0" xfId="3" quotePrefix="1" applyFont="1" applyAlignment="1">
      <alignment horizontal="left" vertical="center"/>
    </xf>
    <xf numFmtId="0" fontId="11" fillId="0" borderId="31" xfId="1" quotePrefix="1" applyNumberFormat="1" applyFont="1" applyFill="1" applyBorder="1" applyAlignment="1">
      <alignment horizontal="center" vertical="top"/>
    </xf>
    <xf numFmtId="0" fontId="11" fillId="0" borderId="32" xfId="0" applyFont="1" applyFill="1" applyBorder="1" applyAlignment="1">
      <alignment horizontal="justify" vertical="top" wrapText="1"/>
    </xf>
    <xf numFmtId="0" fontId="11" fillId="0" borderId="33" xfId="1" applyFont="1" applyFill="1" applyBorder="1" applyAlignment="1">
      <alignment horizontal="center" vertical="center"/>
    </xf>
    <xf numFmtId="3" fontId="11" fillId="0" borderId="33" xfId="1" applyNumberFormat="1" applyFont="1" applyFill="1" applyBorder="1" applyAlignment="1">
      <alignment horizontal="center" vertical="center"/>
    </xf>
    <xf numFmtId="166" fontId="11" fillId="0" borderId="23" xfId="1" applyNumberFormat="1" applyFont="1" applyFill="1" applyBorder="1" applyAlignment="1">
      <alignment horizontal="center" vertical="center" wrapText="1"/>
    </xf>
    <xf numFmtId="166" fontId="11" fillId="0" borderId="24" xfId="2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23" fillId="0" borderId="0" xfId="1" applyNumberFormat="1" applyFont="1" applyFill="1" applyBorder="1" applyAlignment="1">
      <alignment horizontal="left" vertical="center"/>
    </xf>
    <xf numFmtId="166" fontId="23" fillId="0" borderId="0" xfId="1" applyNumberFormat="1" applyFont="1" applyFill="1" applyBorder="1" applyAlignment="1">
      <alignment horizontal="left" vertical="center"/>
    </xf>
    <xf numFmtId="165" fontId="23" fillId="0" borderId="0" xfId="1" applyNumberFormat="1" applyFont="1" applyFill="1" applyBorder="1" applyAlignment="1">
      <alignment horizontal="left" vertical="center"/>
    </xf>
    <xf numFmtId="166" fontId="11" fillId="0" borderId="34" xfId="1" applyNumberFormat="1" applyFont="1" applyFill="1" applyBorder="1" applyAlignment="1">
      <alignment horizontal="center" vertical="center" wrapText="1"/>
    </xf>
    <xf numFmtId="166" fontId="11" fillId="0" borderId="35" xfId="2" applyNumberFormat="1" applyFont="1" applyFill="1" applyBorder="1" applyAlignment="1" applyProtection="1">
      <alignment horizontal="center" vertical="center"/>
    </xf>
    <xf numFmtId="0" fontId="11" fillId="0" borderId="36" xfId="1" quotePrefix="1" applyNumberFormat="1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right" vertical="top" wrapText="1"/>
    </xf>
    <xf numFmtId="0" fontId="11" fillId="0" borderId="38" xfId="1" applyFont="1" applyFill="1" applyBorder="1" applyAlignment="1">
      <alignment horizontal="center" vertical="center"/>
    </xf>
    <xf numFmtId="3" fontId="11" fillId="0" borderId="38" xfId="1" applyNumberFormat="1" applyFont="1" applyFill="1" applyBorder="1" applyAlignment="1">
      <alignment horizontal="center" vertical="center"/>
    </xf>
    <xf numFmtId="166" fontId="11" fillId="3" borderId="38" xfId="1" applyNumberFormat="1" applyFont="1" applyFill="1" applyBorder="1" applyAlignment="1">
      <alignment horizontal="center" vertical="center" wrapText="1"/>
    </xf>
    <xf numFmtId="166" fontId="11" fillId="3" borderId="39" xfId="2" applyNumberFormat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center" vertical="center"/>
    </xf>
    <xf numFmtId="3" fontId="11" fillId="0" borderId="33" xfId="5" applyNumberFormat="1" applyFont="1" applyFill="1" applyBorder="1" applyAlignment="1">
      <alignment horizontal="center" vertical="center"/>
    </xf>
    <xf numFmtId="0" fontId="11" fillId="0" borderId="32" xfId="5" applyFont="1" applyFill="1" applyBorder="1" applyAlignment="1">
      <alignment horizontal="justify" vertical="top" wrapText="1"/>
    </xf>
    <xf numFmtId="0" fontId="24" fillId="0" borderId="32" xfId="5" applyFont="1" applyFill="1" applyBorder="1" applyAlignment="1">
      <alignment horizontal="justify" vertical="top" wrapText="1"/>
    </xf>
    <xf numFmtId="2" fontId="11" fillId="0" borderId="4" xfId="1" quotePrefix="1" applyNumberFormat="1" applyFont="1" applyBorder="1" applyAlignment="1">
      <alignment horizontal="center" vertical="center"/>
    </xf>
    <xf numFmtId="49" fontId="11" fillId="0" borderId="4" xfId="4" applyNumberFormat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5" xfId="1" applyFont="1" applyBorder="1" applyAlignment="1">
      <alignment vertical="center" wrapText="1"/>
    </xf>
    <xf numFmtId="0" fontId="11" fillId="0" borderId="7" xfId="1" quotePrefix="1" applyFont="1" applyBorder="1" applyAlignment="1">
      <alignment vertical="center" wrapText="1"/>
    </xf>
    <xf numFmtId="49" fontId="11" fillId="0" borderId="5" xfId="1" applyNumberFormat="1" applyFont="1" applyBorder="1" applyAlignment="1">
      <alignment vertical="center" wrapText="1"/>
    </xf>
    <xf numFmtId="0" fontId="11" fillId="0" borderId="40" xfId="1" applyFont="1" applyBorder="1" applyAlignment="1">
      <alignment horizontal="left" vertical="top" wrapText="1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3" fontId="11" fillId="0" borderId="7" xfId="1" applyNumberFormat="1" applyFont="1" applyBorder="1" applyAlignment="1">
      <alignment horizontal="center" vertical="center"/>
    </xf>
    <xf numFmtId="3" fontId="11" fillId="0" borderId="23" xfId="1" applyNumberFormat="1" applyFont="1" applyBorder="1" applyAlignment="1">
      <alignment horizontal="center" vertical="center"/>
    </xf>
    <xf numFmtId="166" fontId="11" fillId="3" borderId="7" xfId="7" applyNumberFormat="1" applyFont="1" applyFill="1" applyBorder="1" applyAlignment="1">
      <alignment horizontal="center" vertical="center" wrapText="1"/>
    </xf>
    <xf numFmtId="166" fontId="11" fillId="3" borderId="23" xfId="7" applyNumberFormat="1" applyFont="1" applyFill="1" applyBorder="1" applyAlignment="1">
      <alignment horizontal="center" vertical="center" wrapText="1"/>
    </xf>
    <xf numFmtId="166" fontId="11" fillId="3" borderId="43" xfId="2" applyNumberFormat="1" applyFont="1" applyFill="1" applyBorder="1" applyAlignment="1">
      <alignment horizontal="center" vertical="center"/>
    </xf>
    <xf numFmtId="166" fontId="11" fillId="3" borderId="44" xfId="2" applyNumberFormat="1" applyFont="1" applyFill="1" applyBorder="1" applyAlignment="1">
      <alignment horizontal="center" vertical="center"/>
    </xf>
    <xf numFmtId="166" fontId="11" fillId="3" borderId="7" xfId="1" applyNumberFormat="1" applyFont="1" applyFill="1" applyBorder="1" applyAlignment="1">
      <alignment horizontal="center" vertical="center" wrapText="1"/>
    </xf>
    <xf numFmtId="166" fontId="11" fillId="3" borderId="23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/>
    </xf>
    <xf numFmtId="166" fontId="4" fillId="0" borderId="10" xfId="1" applyNumberFormat="1" applyFont="1" applyBorder="1" applyAlignment="1">
      <alignment horizontal="center" vertical="center"/>
    </xf>
    <xf numFmtId="166" fontId="4" fillId="0" borderId="12" xfId="1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1" fillId="0" borderId="5" xfId="4" applyNumberFormat="1" applyFont="1" applyBorder="1" applyAlignment="1">
      <alignment horizontal="left" vertical="center" wrapText="1"/>
    </xf>
    <xf numFmtId="0" fontId="11" fillId="0" borderId="6" xfId="4" applyNumberFormat="1" applyFont="1" applyBorder="1" applyAlignment="1">
      <alignment horizontal="left" vertical="center" wrapText="1"/>
    </xf>
    <xf numFmtId="0" fontId="11" fillId="0" borderId="23" xfId="4" quotePrefix="1" applyNumberFormat="1" applyFont="1" applyBorder="1" applyAlignment="1">
      <alignment horizontal="left" vertical="center" wrapText="1"/>
    </xf>
    <xf numFmtId="0" fontId="11" fillId="0" borderId="23" xfId="4" applyNumberFormat="1" applyFont="1" applyBorder="1" applyAlignment="1">
      <alignment horizontal="left" vertical="center" wrapText="1"/>
    </xf>
    <xf numFmtId="0" fontId="11" fillId="0" borderId="24" xfId="4" applyNumberFormat="1" applyFont="1" applyBorder="1" applyAlignment="1">
      <alignment horizontal="left" vertical="center" wrapText="1"/>
    </xf>
    <xf numFmtId="49" fontId="11" fillId="0" borderId="4" xfId="4" applyNumberFormat="1" applyFont="1" applyBorder="1" applyAlignment="1">
      <alignment horizontal="center" vertical="center"/>
    </xf>
    <xf numFmtId="49" fontId="11" fillId="0" borderId="5" xfId="4" applyNumberFormat="1" applyFont="1" applyBorder="1" applyAlignment="1">
      <alignment horizontal="center" vertical="center"/>
    </xf>
    <xf numFmtId="49" fontId="11" fillId="0" borderId="6" xfId="4" applyNumberFormat="1" applyFont="1" applyBorder="1" applyAlignment="1">
      <alignment horizontal="center" vertical="center"/>
    </xf>
    <xf numFmtId="0" fontId="11" fillId="0" borderId="7" xfId="4" applyNumberFormat="1" applyFont="1" applyBorder="1" applyAlignment="1">
      <alignment horizontal="left" vertical="center" wrapText="1"/>
    </xf>
    <xf numFmtId="0" fontId="11" fillId="0" borderId="8" xfId="4" applyNumberFormat="1" applyFont="1" applyBorder="1" applyAlignment="1">
      <alignment horizontal="left" vertical="center" wrapText="1"/>
    </xf>
    <xf numFmtId="0" fontId="18" fillId="0" borderId="0" xfId="3" applyFont="1" applyAlignment="1">
      <alignment horizontal="center" vertical="center" wrapText="1"/>
    </xf>
    <xf numFmtId="166" fontId="4" fillId="2" borderId="14" xfId="1" applyNumberFormat="1" applyFont="1" applyFill="1" applyBorder="1" applyAlignment="1">
      <alignment horizontal="center" vertical="center"/>
    </xf>
    <xf numFmtId="166" fontId="4" fillId="2" borderId="15" xfId="1" applyNumberFormat="1" applyFont="1" applyFill="1" applyBorder="1" applyAlignment="1">
      <alignment horizontal="center" vertical="center"/>
    </xf>
    <xf numFmtId="166" fontId="4" fillId="2" borderId="16" xfId="1" applyNumberFormat="1" applyFont="1" applyFill="1" applyBorder="1" applyAlignment="1">
      <alignment horizontal="center" vertical="center"/>
    </xf>
    <xf numFmtId="166" fontId="2" fillId="0" borderId="17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4" fillId="2" borderId="14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11" fillId="0" borderId="28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3" fontId="11" fillId="0" borderId="21" xfId="1" applyNumberFormat="1" applyFont="1" applyBorder="1" applyAlignment="1">
      <alignment horizontal="center" vertical="center"/>
    </xf>
    <xf numFmtId="166" fontId="11" fillId="3" borderId="21" xfId="1" applyNumberFormat="1" applyFont="1" applyFill="1" applyBorder="1" applyAlignment="1">
      <alignment horizontal="center" vertical="center" wrapText="1"/>
    </xf>
    <xf numFmtId="166" fontId="11" fillId="3" borderId="8" xfId="2" applyNumberFormat="1" applyFont="1" applyFill="1" applyBorder="1" applyAlignment="1">
      <alignment horizontal="center" vertical="center"/>
    </xf>
    <xf numFmtId="166" fontId="11" fillId="3" borderId="24" xfId="2" applyNumberFormat="1" applyFont="1" applyFill="1" applyBorder="1" applyAlignment="1">
      <alignment horizontal="center" vertical="center"/>
    </xf>
    <xf numFmtId="166" fontId="11" fillId="3" borderId="22" xfId="2" applyNumberFormat="1" applyFont="1" applyFill="1" applyBorder="1" applyAlignment="1">
      <alignment horizontal="center" vertical="center"/>
    </xf>
    <xf numFmtId="0" fontId="11" fillId="0" borderId="21" xfId="4" quotePrefix="1" applyNumberFormat="1" applyFont="1" applyBorder="1" applyAlignment="1">
      <alignment horizontal="left" vertical="center" wrapText="1"/>
    </xf>
    <xf numFmtId="0" fontId="11" fillId="0" borderId="21" xfId="4" applyNumberFormat="1" applyFont="1" applyBorder="1" applyAlignment="1">
      <alignment horizontal="left" vertical="center" wrapText="1"/>
    </xf>
    <xf numFmtId="0" fontId="11" fillId="0" borderId="22" xfId="4" applyNumberFormat="1" applyFont="1" applyBorder="1" applyAlignment="1">
      <alignment horizontal="left" vertical="center" wrapText="1"/>
    </xf>
  </cellXfs>
  <cellStyles count="8">
    <cellStyle name="Bad" xfId="6" builtinId="27" customBuiltin="1"/>
    <cellStyle name="Good" xfId="5" builtinId="26" customBuiltin="1"/>
    <cellStyle name="Neutral" xfId="7" builtinId="28" customBuiltin="1"/>
    <cellStyle name="Normal" xfId="0" builtinId="0"/>
    <cellStyle name="Normal 2" xfId="1"/>
    <cellStyle name="Normal_TROŠKOVNIK - KAM - ŽUTO" xfId="2"/>
    <cellStyle name="Normalno 2" xfId="4"/>
    <cellStyle name="Normalno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9"/>
  <sheetViews>
    <sheetView tabSelected="1" topLeftCell="A202" zoomScaleNormal="100" zoomScaleSheetLayoutView="55" zoomScalePageLayoutView="55" workbookViewId="0">
      <selection activeCell="D265" sqref="D265:D273"/>
    </sheetView>
  </sheetViews>
  <sheetFormatPr defaultRowHeight="50.1" customHeight="1" x14ac:dyDescent="0.25"/>
  <cols>
    <col min="1" max="1" width="6.7109375" style="93" customWidth="1"/>
    <col min="2" max="2" width="62.140625" style="1" customWidth="1"/>
    <col min="3" max="4" width="12.7109375" style="1" customWidth="1"/>
    <col min="5" max="6" width="15.7109375" style="1" customWidth="1"/>
    <col min="7" max="7" width="9.140625" customWidth="1"/>
    <col min="8" max="8" width="10.42578125" style="58" bestFit="1" customWidth="1"/>
    <col min="9" max="9" width="10.42578125" bestFit="1" customWidth="1"/>
  </cols>
  <sheetData>
    <row r="1" spans="1:6" ht="18" x14ac:dyDescent="0.25">
      <c r="A1" s="43"/>
      <c r="B1" s="44"/>
      <c r="C1" s="45"/>
      <c r="D1" s="45"/>
      <c r="E1" s="46"/>
      <c r="F1" s="46"/>
    </row>
    <row r="2" spans="1:6" ht="18" x14ac:dyDescent="0.25">
      <c r="A2" s="43"/>
      <c r="B2" s="44"/>
      <c r="C2" s="45"/>
      <c r="D2" s="45"/>
      <c r="E2" s="46"/>
      <c r="F2" s="46"/>
    </row>
    <row r="3" spans="1:6" ht="18" x14ac:dyDescent="0.25">
      <c r="A3" s="43"/>
      <c r="B3" s="44"/>
      <c r="C3" s="45"/>
      <c r="D3" s="45"/>
      <c r="E3" s="46"/>
      <c r="F3" s="46"/>
    </row>
    <row r="4" spans="1:6" ht="18" x14ac:dyDescent="0.25">
      <c r="A4" s="43"/>
      <c r="B4" s="44"/>
      <c r="C4" s="45"/>
      <c r="D4" s="45"/>
      <c r="E4" s="46"/>
      <c r="F4" s="46"/>
    </row>
    <row r="5" spans="1:6" ht="18" x14ac:dyDescent="0.25">
      <c r="A5" s="43"/>
      <c r="B5" s="44"/>
      <c r="C5" s="45"/>
      <c r="D5" s="45"/>
      <c r="E5" s="46"/>
      <c r="F5" s="46"/>
    </row>
    <row r="6" spans="1:6" ht="18" x14ac:dyDescent="0.25">
      <c r="A6" s="43"/>
      <c r="B6" s="44"/>
      <c r="C6" s="45"/>
      <c r="D6" s="45"/>
      <c r="E6" s="46"/>
      <c r="F6" s="46"/>
    </row>
    <row r="7" spans="1:6" ht="18" x14ac:dyDescent="0.25">
      <c r="A7" s="43"/>
      <c r="B7" s="44"/>
      <c r="C7" s="45"/>
      <c r="D7" s="45"/>
      <c r="E7" s="46"/>
      <c r="F7" s="46"/>
    </row>
    <row r="8" spans="1:6" ht="18" x14ac:dyDescent="0.25">
      <c r="A8" s="43"/>
      <c r="B8" s="44"/>
      <c r="C8" s="45"/>
      <c r="D8" s="45"/>
      <c r="E8" s="46"/>
      <c r="F8" s="46"/>
    </row>
    <row r="9" spans="1:6" ht="18" x14ac:dyDescent="0.25">
      <c r="A9" s="43"/>
      <c r="B9" s="44"/>
      <c r="C9" s="45"/>
      <c r="D9" s="45"/>
      <c r="E9" s="46"/>
      <c r="F9" s="46"/>
    </row>
    <row r="10" spans="1:6" ht="18" x14ac:dyDescent="0.25">
      <c r="A10" s="43"/>
      <c r="B10" s="44"/>
      <c r="C10" s="45"/>
      <c r="D10" s="45"/>
      <c r="E10" s="46"/>
      <c r="F10" s="46"/>
    </row>
    <row r="11" spans="1:6" ht="18" x14ac:dyDescent="0.25">
      <c r="A11" s="43"/>
      <c r="B11" s="44"/>
      <c r="C11" s="45"/>
      <c r="D11" s="45"/>
      <c r="E11" s="46"/>
      <c r="F11" s="46"/>
    </row>
    <row r="12" spans="1:6" ht="18" x14ac:dyDescent="0.25">
      <c r="A12" s="43"/>
      <c r="B12" s="44"/>
      <c r="C12" s="45"/>
      <c r="D12" s="45"/>
      <c r="E12" s="46"/>
      <c r="F12" s="46"/>
    </row>
    <row r="13" spans="1:6" ht="18" x14ac:dyDescent="0.25">
      <c r="A13" s="43"/>
      <c r="B13" s="44"/>
      <c r="C13" s="45"/>
      <c r="D13" s="45"/>
      <c r="E13" s="46"/>
      <c r="F13" s="46"/>
    </row>
    <row r="14" spans="1:6" ht="18" x14ac:dyDescent="0.25">
      <c r="A14" s="43"/>
      <c r="B14" s="44"/>
      <c r="C14" s="45"/>
      <c r="D14" s="45"/>
      <c r="E14" s="46"/>
      <c r="F14" s="46"/>
    </row>
    <row r="15" spans="1:6" ht="18" x14ac:dyDescent="0.25">
      <c r="A15" s="43"/>
      <c r="B15" s="44"/>
      <c r="C15" s="45"/>
      <c r="D15" s="45"/>
      <c r="E15" s="46"/>
      <c r="F15" s="46"/>
    </row>
    <row r="16" spans="1:6" ht="26.25" x14ac:dyDescent="0.25">
      <c r="A16" s="126" t="s">
        <v>15</v>
      </c>
      <c r="B16" s="126"/>
      <c r="C16" s="126"/>
      <c r="D16" s="126"/>
      <c r="E16" s="126"/>
      <c r="F16" s="126"/>
    </row>
    <row r="17" spans="1:6" ht="18" x14ac:dyDescent="0.25">
      <c r="A17" s="43"/>
      <c r="B17" s="44"/>
      <c r="C17" s="45"/>
      <c r="D17" s="45"/>
      <c r="E17" s="46"/>
      <c r="F17" s="46"/>
    </row>
    <row r="18" spans="1:6" ht="18" x14ac:dyDescent="0.25">
      <c r="A18" s="43"/>
      <c r="B18" s="44"/>
      <c r="C18" s="45"/>
      <c r="D18" s="45"/>
      <c r="E18" s="46"/>
      <c r="F18" s="46"/>
    </row>
    <row r="19" spans="1:6" ht="18" x14ac:dyDescent="0.25">
      <c r="A19" s="43"/>
      <c r="B19" s="44"/>
      <c r="C19" s="45"/>
      <c r="D19" s="45"/>
      <c r="E19" s="46"/>
      <c r="F19" s="46"/>
    </row>
    <row r="20" spans="1:6" ht="18" x14ac:dyDescent="0.25">
      <c r="A20" s="43"/>
      <c r="B20" s="44"/>
      <c r="C20" s="45"/>
      <c r="D20" s="45"/>
      <c r="E20" s="46"/>
      <c r="F20" s="46"/>
    </row>
    <row r="21" spans="1:6" ht="18" x14ac:dyDescent="0.25">
      <c r="A21" s="43"/>
      <c r="B21" s="44"/>
      <c r="C21" s="45"/>
      <c r="D21" s="45"/>
      <c r="E21" s="46"/>
      <c r="F21" s="46"/>
    </row>
    <row r="22" spans="1:6" ht="18" x14ac:dyDescent="0.25">
      <c r="A22" s="43"/>
      <c r="B22" s="44" t="s">
        <v>16</v>
      </c>
      <c r="C22" s="47" t="s">
        <v>50</v>
      </c>
      <c r="D22" s="45"/>
      <c r="E22" s="46"/>
      <c r="F22" s="46"/>
    </row>
    <row r="23" spans="1:6" ht="18" x14ac:dyDescent="0.25">
      <c r="A23" s="43"/>
      <c r="B23" s="44"/>
      <c r="C23" s="47" t="s">
        <v>49</v>
      </c>
      <c r="D23" s="45"/>
      <c r="E23" s="46"/>
      <c r="F23" s="46"/>
    </row>
    <row r="24" spans="1:6" ht="18" x14ac:dyDescent="0.25">
      <c r="A24" s="43"/>
      <c r="B24" s="44"/>
      <c r="C24" s="47" t="s">
        <v>51</v>
      </c>
      <c r="D24" s="45"/>
      <c r="E24" s="46"/>
      <c r="F24" s="46"/>
    </row>
    <row r="25" spans="1:6" ht="18" x14ac:dyDescent="0.25">
      <c r="A25" s="43"/>
      <c r="B25" s="48"/>
      <c r="C25" s="47" t="s">
        <v>52</v>
      </c>
      <c r="D25" s="45"/>
      <c r="E25" s="46"/>
      <c r="F25" s="46"/>
    </row>
    <row r="26" spans="1:6" ht="18" x14ac:dyDescent="0.25">
      <c r="A26" s="43"/>
      <c r="B26" s="48"/>
      <c r="C26" s="47" t="s">
        <v>53</v>
      </c>
      <c r="D26" s="45"/>
      <c r="E26" s="46"/>
      <c r="F26" s="46"/>
    </row>
    <row r="27" spans="1:6" ht="18" x14ac:dyDescent="0.25">
      <c r="A27" s="43"/>
      <c r="B27" s="48"/>
      <c r="C27" s="47"/>
      <c r="D27" s="45"/>
      <c r="E27" s="46"/>
      <c r="F27" s="46"/>
    </row>
    <row r="28" spans="1:6" ht="18" x14ac:dyDescent="0.25">
      <c r="A28" s="43"/>
      <c r="B28" s="48"/>
      <c r="C28" s="47"/>
      <c r="D28" s="45"/>
      <c r="E28" s="46"/>
      <c r="F28" s="46"/>
    </row>
    <row r="29" spans="1:6" ht="18" x14ac:dyDescent="0.25">
      <c r="A29" s="43"/>
      <c r="B29" s="48"/>
      <c r="C29" s="47"/>
      <c r="D29" s="45"/>
      <c r="E29" s="46"/>
      <c r="F29" s="46"/>
    </row>
    <row r="30" spans="1:6" ht="18" x14ac:dyDescent="0.25">
      <c r="A30" s="43"/>
      <c r="B30" s="44" t="s">
        <v>17</v>
      </c>
      <c r="C30" s="47" t="s">
        <v>50</v>
      </c>
      <c r="D30" s="45"/>
      <c r="E30" s="46"/>
      <c r="F30" s="46"/>
    </row>
    <row r="31" spans="1:6" ht="18" x14ac:dyDescent="0.25">
      <c r="A31" s="43"/>
      <c r="B31" s="44"/>
      <c r="C31" s="47" t="s">
        <v>49</v>
      </c>
      <c r="D31" s="45"/>
      <c r="E31" s="46"/>
      <c r="F31" s="46"/>
    </row>
    <row r="32" spans="1:6" ht="18" x14ac:dyDescent="0.25">
      <c r="A32" s="43"/>
      <c r="B32" s="44"/>
      <c r="C32" s="65" t="s">
        <v>62</v>
      </c>
      <c r="D32" s="45"/>
      <c r="E32" s="46"/>
      <c r="F32" s="46"/>
    </row>
    <row r="33" spans="1:6" ht="18" x14ac:dyDescent="0.25">
      <c r="A33" s="43"/>
      <c r="B33" s="44"/>
      <c r="C33" s="47"/>
      <c r="D33" s="45"/>
      <c r="E33" s="46"/>
      <c r="F33" s="46"/>
    </row>
    <row r="34" spans="1:6" ht="18" x14ac:dyDescent="0.25">
      <c r="A34" s="43"/>
      <c r="B34" s="44"/>
      <c r="C34" s="47"/>
      <c r="D34" s="45"/>
      <c r="E34" s="46"/>
      <c r="F34" s="46"/>
    </row>
    <row r="35" spans="1:6" ht="23.25" customHeight="1" x14ac:dyDescent="0.25">
      <c r="A35" s="43"/>
      <c r="B35" s="44"/>
      <c r="C35" s="44"/>
      <c r="D35" s="45"/>
      <c r="E35" s="46"/>
      <c r="F35" s="46"/>
    </row>
    <row r="36" spans="1:6" ht="18" x14ac:dyDescent="0.25">
      <c r="A36" s="43"/>
      <c r="B36" s="49"/>
      <c r="C36" s="47"/>
      <c r="D36" s="45"/>
      <c r="E36" s="46"/>
      <c r="F36" s="46"/>
    </row>
    <row r="37" spans="1:6" ht="18" x14ac:dyDescent="0.25">
      <c r="A37" s="43"/>
      <c r="B37" s="49"/>
      <c r="C37" s="47"/>
      <c r="D37" s="45"/>
      <c r="E37" s="46"/>
      <c r="F37" s="46"/>
    </row>
    <row r="38" spans="1:6" ht="18" x14ac:dyDescent="0.25">
      <c r="A38" s="43"/>
      <c r="B38" s="49"/>
      <c r="C38" s="47"/>
      <c r="D38" s="45"/>
      <c r="E38" s="46"/>
      <c r="F38" s="46"/>
    </row>
    <row r="39" spans="1:6" ht="18" x14ac:dyDescent="0.25">
      <c r="A39" s="43"/>
      <c r="B39" s="49"/>
      <c r="C39" s="47"/>
      <c r="D39" s="45"/>
      <c r="E39" s="46"/>
      <c r="F39" s="46"/>
    </row>
    <row r="40" spans="1:6" ht="18" x14ac:dyDescent="0.25">
      <c r="A40" s="43"/>
      <c r="B40" s="49"/>
      <c r="C40" s="47"/>
      <c r="D40" s="45"/>
      <c r="E40" s="46"/>
      <c r="F40" s="46"/>
    </row>
    <row r="41" spans="1:6" ht="18" x14ac:dyDescent="0.25">
      <c r="A41" s="43"/>
      <c r="B41" s="49"/>
      <c r="C41" s="47"/>
      <c r="D41" s="45"/>
      <c r="E41" s="46"/>
      <c r="F41" s="46"/>
    </row>
    <row r="42" spans="1:6" ht="18" x14ac:dyDescent="0.25">
      <c r="A42" s="43"/>
      <c r="B42" s="49"/>
      <c r="C42" s="47"/>
      <c r="D42" s="45"/>
      <c r="E42" s="46"/>
      <c r="F42" s="46"/>
    </row>
    <row r="43" spans="1:6" ht="18" x14ac:dyDescent="0.25">
      <c r="A43" s="43"/>
      <c r="B43" s="49"/>
      <c r="C43" s="47"/>
      <c r="D43" s="45"/>
      <c r="E43" s="46"/>
      <c r="F43" s="46"/>
    </row>
    <row r="44" spans="1:6" ht="18" x14ac:dyDescent="0.25">
      <c r="A44" s="43"/>
      <c r="B44" s="49"/>
      <c r="C44" s="47"/>
      <c r="D44" s="45"/>
      <c r="E44" s="46"/>
      <c r="F44" s="46"/>
    </row>
    <row r="45" spans="1:6" ht="18" x14ac:dyDescent="0.25">
      <c r="A45" s="43"/>
      <c r="B45" s="49"/>
      <c r="C45" s="47"/>
      <c r="D45" s="45"/>
      <c r="E45" s="46"/>
      <c r="F45" s="46"/>
    </row>
    <row r="46" spans="1:6" ht="18" x14ac:dyDescent="0.25">
      <c r="A46" s="43"/>
      <c r="B46" s="49"/>
      <c r="C46" s="47"/>
      <c r="D46" s="45"/>
      <c r="E46" s="46"/>
      <c r="F46" s="46"/>
    </row>
    <row r="47" spans="1:6" ht="18" x14ac:dyDescent="0.25">
      <c r="A47" s="43"/>
      <c r="B47" s="44"/>
      <c r="C47" s="45"/>
      <c r="D47" s="45"/>
      <c r="E47" s="46"/>
      <c r="F47" s="46"/>
    </row>
    <row r="48" spans="1:6" ht="18" x14ac:dyDescent="0.25">
      <c r="A48" s="43"/>
      <c r="B48" s="44"/>
      <c r="C48" s="45"/>
      <c r="D48" s="45"/>
      <c r="E48" s="46"/>
      <c r="F48" s="46"/>
    </row>
    <row r="49" spans="1:6" ht="18" x14ac:dyDescent="0.25">
      <c r="A49" s="43"/>
      <c r="B49" s="48"/>
      <c r="C49" s="47"/>
      <c r="D49" s="45"/>
      <c r="E49" s="46"/>
      <c r="F49" s="46"/>
    </row>
    <row r="50" spans="1:6" ht="18" x14ac:dyDescent="0.25">
      <c r="A50" s="43"/>
      <c r="B50" s="44" t="s">
        <v>54</v>
      </c>
      <c r="C50" s="47" t="s">
        <v>64</v>
      </c>
      <c r="D50" s="45"/>
      <c r="E50" s="46"/>
      <c r="F50" s="46"/>
    </row>
    <row r="51" spans="1:6" ht="18" x14ac:dyDescent="0.25">
      <c r="A51" s="43"/>
      <c r="B51" s="44"/>
      <c r="C51" s="47"/>
      <c r="D51" s="45"/>
      <c r="E51" s="46"/>
      <c r="F51" s="46"/>
    </row>
    <row r="52" spans="1:6" ht="18" x14ac:dyDescent="0.25">
      <c r="A52" s="43"/>
      <c r="B52" s="44"/>
      <c r="C52" s="47"/>
      <c r="D52" s="45"/>
      <c r="E52" s="46"/>
      <c r="F52" s="46"/>
    </row>
    <row r="53" spans="1:6" ht="18" x14ac:dyDescent="0.25">
      <c r="A53" s="43"/>
      <c r="B53" s="44"/>
      <c r="C53" s="47"/>
      <c r="D53" s="45"/>
      <c r="E53" s="46"/>
      <c r="F53" s="46"/>
    </row>
    <row r="54" spans="1:6" ht="18" x14ac:dyDescent="0.25">
      <c r="A54" s="43"/>
      <c r="B54" s="44"/>
      <c r="C54" s="47"/>
      <c r="D54" s="45"/>
      <c r="E54" s="46"/>
      <c r="F54" s="46"/>
    </row>
    <row r="55" spans="1:6" ht="18" x14ac:dyDescent="0.25">
      <c r="A55" s="43"/>
      <c r="B55" s="44"/>
      <c r="C55" s="47"/>
      <c r="D55" s="45"/>
      <c r="E55" s="46"/>
      <c r="F55" s="46"/>
    </row>
    <row r="56" spans="1:6" ht="18" x14ac:dyDescent="0.25">
      <c r="A56" s="43"/>
      <c r="B56" s="44"/>
      <c r="C56" s="45"/>
      <c r="D56" s="45"/>
      <c r="E56" s="46"/>
      <c r="F56" s="46"/>
    </row>
    <row r="57" spans="1:6" ht="18" x14ac:dyDescent="0.25">
      <c r="A57" s="43"/>
      <c r="B57" s="44" t="s">
        <v>108</v>
      </c>
      <c r="C57" s="45"/>
      <c r="D57" s="45"/>
      <c r="E57" s="46"/>
      <c r="F57" s="46"/>
    </row>
    <row r="58" spans="1:6" ht="18.75" thickBot="1" x14ac:dyDescent="0.3">
      <c r="A58" s="43"/>
      <c r="B58" s="44"/>
      <c r="C58" s="47"/>
      <c r="D58" s="45"/>
      <c r="E58" s="46"/>
      <c r="F58" s="46"/>
    </row>
    <row r="59" spans="1:6" ht="47.25" customHeight="1" x14ac:dyDescent="0.25">
      <c r="A59" s="133" t="s">
        <v>63</v>
      </c>
      <c r="B59" s="134"/>
      <c r="C59" s="134"/>
      <c r="D59" s="134"/>
      <c r="E59" s="134"/>
      <c r="F59" s="135"/>
    </row>
    <row r="60" spans="1:6" ht="30" customHeight="1" x14ac:dyDescent="0.25">
      <c r="A60" s="53">
        <f>A147</f>
        <v>1</v>
      </c>
      <c r="B60" s="136" t="str">
        <f>B147</f>
        <v>GRAĐEVINSKI RADOVI NISKOGRADNJE I UZEMLJENJA</v>
      </c>
      <c r="C60" s="137"/>
      <c r="D60" s="110">
        <f>F201</f>
        <v>0</v>
      </c>
      <c r="E60" s="111"/>
      <c r="F60" s="112"/>
    </row>
    <row r="61" spans="1:6" ht="30" hidden="1" customHeight="1" x14ac:dyDescent="0.25">
      <c r="A61" s="53" t="str">
        <f>A148</f>
        <v/>
      </c>
      <c r="B61" s="136"/>
      <c r="C61" s="137"/>
      <c r="D61" s="110"/>
      <c r="E61" s="111"/>
      <c r="F61" s="112"/>
    </row>
    <row r="62" spans="1:6" ht="30" hidden="1" customHeight="1" x14ac:dyDescent="0.25">
      <c r="A62" s="53"/>
      <c r="B62" s="136"/>
      <c r="C62" s="137"/>
      <c r="D62" s="110"/>
      <c r="E62" s="111"/>
      <c r="F62" s="112"/>
    </row>
    <row r="63" spans="1:6" ht="30" customHeight="1" x14ac:dyDescent="0.25">
      <c r="A63" s="53" t="s">
        <v>112</v>
      </c>
      <c r="B63" s="136" t="str">
        <f>B263</f>
        <v>NOVO DIZEL AGREGATSKO POSTROJENJE</v>
      </c>
      <c r="C63" s="137"/>
      <c r="D63" s="110">
        <f>F279</f>
        <v>0</v>
      </c>
      <c r="E63" s="111"/>
      <c r="F63" s="112"/>
    </row>
    <row r="64" spans="1:6" ht="30" customHeight="1" x14ac:dyDescent="0.25">
      <c r="A64" s="130"/>
      <c r="B64" s="131"/>
      <c r="C64" s="131"/>
      <c r="D64" s="131"/>
      <c r="E64" s="131"/>
      <c r="F64" s="132"/>
    </row>
    <row r="65" spans="1:6" ht="30" customHeight="1" x14ac:dyDescent="0.25">
      <c r="A65" s="54"/>
      <c r="B65" s="140" t="s">
        <v>11</v>
      </c>
      <c r="C65" s="141"/>
      <c r="D65" s="110">
        <f>D60+D61+D62+D63</f>
        <v>0</v>
      </c>
      <c r="E65" s="111"/>
      <c r="F65" s="112"/>
    </row>
    <row r="66" spans="1:6" ht="30" customHeight="1" x14ac:dyDescent="0.25">
      <c r="A66" s="54"/>
      <c r="B66" s="140" t="s">
        <v>12</v>
      </c>
      <c r="C66" s="141"/>
      <c r="D66" s="110">
        <f>D65*0.25</f>
        <v>0</v>
      </c>
      <c r="E66" s="111"/>
      <c r="F66" s="112"/>
    </row>
    <row r="67" spans="1:6" ht="30" customHeight="1" thickBot="1" x14ac:dyDescent="0.3">
      <c r="A67" s="55"/>
      <c r="B67" s="138" t="s">
        <v>13</v>
      </c>
      <c r="C67" s="139"/>
      <c r="D67" s="127">
        <f>D65+D66</f>
        <v>0</v>
      </c>
      <c r="E67" s="128"/>
      <c r="F67" s="129"/>
    </row>
    <row r="68" spans="1:6" ht="23.25" x14ac:dyDescent="0.25">
      <c r="A68" s="2"/>
      <c r="B68" s="3"/>
      <c r="C68" s="6"/>
      <c r="D68" s="4"/>
      <c r="E68" s="5"/>
      <c r="F68" s="5"/>
    </row>
    <row r="69" spans="1:6" ht="23.25" x14ac:dyDescent="0.25">
      <c r="A69" s="2"/>
      <c r="B69" s="3"/>
      <c r="C69" s="6"/>
      <c r="D69" s="4"/>
      <c r="E69" s="5"/>
      <c r="F69" s="5"/>
    </row>
    <row r="70" spans="1:6" ht="23.25" x14ac:dyDescent="0.25">
      <c r="A70" s="2"/>
      <c r="B70" s="3"/>
      <c r="C70" s="6"/>
      <c r="D70" s="4"/>
      <c r="E70" s="5"/>
      <c r="F70" s="5"/>
    </row>
    <row r="71" spans="1:6" ht="23.25" x14ac:dyDescent="0.25">
      <c r="A71" s="2"/>
      <c r="B71" s="3"/>
      <c r="C71" s="6"/>
      <c r="D71" s="4"/>
      <c r="E71" s="5"/>
      <c r="F71" s="5"/>
    </row>
    <row r="72" spans="1:6" ht="23.25" x14ac:dyDescent="0.25">
      <c r="A72" s="2"/>
      <c r="B72" s="3"/>
      <c r="C72" s="6"/>
      <c r="D72" s="4"/>
      <c r="E72" s="5"/>
      <c r="F72" s="5"/>
    </row>
    <row r="73" spans="1:6" ht="23.25" x14ac:dyDescent="0.25">
      <c r="A73" s="2"/>
      <c r="B73" s="3"/>
      <c r="C73" s="6"/>
      <c r="D73" s="4"/>
      <c r="E73" s="5"/>
      <c r="F73" s="5"/>
    </row>
    <row r="74" spans="1:6" ht="23.25" x14ac:dyDescent="0.25">
      <c r="A74" s="2"/>
      <c r="B74" s="3"/>
      <c r="C74" s="6"/>
      <c r="D74" s="4"/>
      <c r="E74" s="5"/>
      <c r="F74" s="5"/>
    </row>
    <row r="75" spans="1:6" ht="23.25" x14ac:dyDescent="0.25">
      <c r="A75" s="2"/>
      <c r="B75" s="3"/>
      <c r="C75" s="6"/>
      <c r="D75" s="4"/>
      <c r="E75" s="5"/>
      <c r="F75" s="5"/>
    </row>
    <row r="76" spans="1:6" ht="23.25" x14ac:dyDescent="0.25">
      <c r="A76" s="2"/>
      <c r="B76" s="3"/>
      <c r="C76" s="6"/>
      <c r="D76" s="4"/>
      <c r="E76" s="5"/>
      <c r="F76" s="5"/>
    </row>
    <row r="77" spans="1:6" ht="23.25" x14ac:dyDescent="0.25">
      <c r="A77" s="2"/>
      <c r="B77" s="3"/>
      <c r="C77" s="6"/>
      <c r="D77" s="4"/>
      <c r="E77" s="5"/>
      <c r="F77" s="5"/>
    </row>
    <row r="78" spans="1:6" ht="23.25" x14ac:dyDescent="0.25">
      <c r="A78" s="2"/>
      <c r="B78" s="3"/>
      <c r="C78" s="6"/>
      <c r="D78" s="4"/>
      <c r="E78" s="5"/>
      <c r="F78" s="5"/>
    </row>
    <row r="79" spans="1:6" ht="23.25" x14ac:dyDescent="0.25">
      <c r="A79" s="2"/>
      <c r="B79" s="3"/>
      <c r="C79" s="6"/>
      <c r="D79" s="4"/>
      <c r="E79" s="5"/>
      <c r="F79" s="5"/>
    </row>
    <row r="80" spans="1:6" ht="23.25" x14ac:dyDescent="0.25">
      <c r="A80" s="2"/>
      <c r="B80" s="3"/>
      <c r="C80" s="6"/>
      <c r="D80" s="4"/>
      <c r="E80" s="5"/>
      <c r="F80" s="5"/>
    </row>
    <row r="81" spans="1:6" ht="23.25" x14ac:dyDescent="0.25">
      <c r="A81" s="2"/>
      <c r="B81" s="3"/>
      <c r="C81" s="6"/>
      <c r="D81" s="4"/>
      <c r="E81" s="5"/>
      <c r="F81" s="5"/>
    </row>
    <row r="82" spans="1:6" ht="23.25" x14ac:dyDescent="0.25">
      <c r="A82" s="2"/>
      <c r="B82" s="3"/>
      <c r="C82" s="6"/>
      <c r="D82" s="4"/>
      <c r="E82" s="5"/>
      <c r="F82" s="5"/>
    </row>
    <row r="83" spans="1:6" ht="23.25" x14ac:dyDescent="0.25">
      <c r="A83" s="2"/>
      <c r="B83" s="3"/>
      <c r="C83" s="6"/>
      <c r="D83" s="4"/>
      <c r="E83" s="5"/>
      <c r="F83" s="5"/>
    </row>
    <row r="84" spans="1:6" ht="23.25" x14ac:dyDescent="0.25">
      <c r="A84" s="2"/>
      <c r="B84" s="3"/>
      <c r="C84" s="6"/>
      <c r="D84" s="4"/>
      <c r="E84" s="5"/>
      <c r="F84" s="5"/>
    </row>
    <row r="85" spans="1:6" ht="23.25" x14ac:dyDescent="0.25">
      <c r="A85" s="2"/>
      <c r="B85" s="3"/>
      <c r="C85" s="6"/>
      <c r="D85" s="4"/>
      <c r="E85" s="5"/>
      <c r="F85" s="5"/>
    </row>
    <row r="86" spans="1:6" ht="23.25" x14ac:dyDescent="0.25">
      <c r="A86" s="2"/>
      <c r="B86" s="3"/>
      <c r="C86" s="6"/>
      <c r="D86" s="4"/>
      <c r="E86" s="5"/>
      <c r="F86" s="5"/>
    </row>
    <row r="87" spans="1:6" ht="23.25" x14ac:dyDescent="0.25">
      <c r="A87" s="2"/>
      <c r="B87" s="3"/>
      <c r="C87" s="6"/>
      <c r="D87" s="4"/>
      <c r="E87" s="5"/>
      <c r="F87" s="5"/>
    </row>
    <row r="88" spans="1:6" ht="23.25" x14ac:dyDescent="0.25">
      <c r="A88" s="2"/>
      <c r="B88" s="3"/>
      <c r="C88" s="6"/>
      <c r="D88" s="4"/>
      <c r="E88" s="5"/>
      <c r="F88" s="5"/>
    </row>
    <row r="89" spans="1:6" ht="23.25" x14ac:dyDescent="0.25">
      <c r="A89" s="2"/>
      <c r="B89" s="3"/>
      <c r="C89" s="6"/>
      <c r="D89" s="4"/>
      <c r="E89" s="5"/>
      <c r="F89" s="5"/>
    </row>
    <row r="90" spans="1:6" ht="23.25" x14ac:dyDescent="0.25">
      <c r="A90" s="2"/>
      <c r="B90" s="3"/>
      <c r="C90" s="6"/>
      <c r="D90" s="4"/>
      <c r="E90" s="5"/>
      <c r="F90" s="5"/>
    </row>
    <row r="91" spans="1:6" ht="23.25" x14ac:dyDescent="0.25">
      <c r="A91" s="2"/>
      <c r="B91" s="3"/>
      <c r="C91" s="6"/>
      <c r="D91" s="4"/>
      <c r="E91" s="5"/>
      <c r="F91" s="5"/>
    </row>
    <row r="92" spans="1:6" ht="23.25" x14ac:dyDescent="0.25">
      <c r="A92" s="2"/>
      <c r="B92" s="3"/>
      <c r="C92" s="6"/>
      <c r="D92" s="4"/>
      <c r="E92" s="5"/>
      <c r="F92" s="5"/>
    </row>
    <row r="93" spans="1:6" ht="23.25" x14ac:dyDescent="0.25">
      <c r="A93" s="2"/>
      <c r="B93" s="3"/>
      <c r="C93" s="6"/>
      <c r="D93" s="4"/>
      <c r="E93" s="5"/>
      <c r="F93" s="5"/>
    </row>
    <row r="94" spans="1:6" ht="23.25" x14ac:dyDescent="0.25">
      <c r="A94" s="2"/>
      <c r="B94" s="3"/>
      <c r="C94" s="6"/>
      <c r="D94" s="4"/>
      <c r="E94" s="5"/>
      <c r="F94" s="5"/>
    </row>
    <row r="95" spans="1:6" ht="23.25" x14ac:dyDescent="0.25">
      <c r="A95" s="2"/>
      <c r="B95" s="3"/>
      <c r="C95" s="6"/>
      <c r="D95" s="4"/>
      <c r="E95" s="5"/>
      <c r="F95" s="5"/>
    </row>
    <row r="96" spans="1:6" ht="23.25" x14ac:dyDescent="0.25">
      <c r="A96" s="2"/>
      <c r="B96" s="3"/>
      <c r="C96" s="6"/>
      <c r="D96" s="4"/>
      <c r="E96" s="5"/>
      <c r="F96" s="5"/>
    </row>
    <row r="97" spans="1:6" ht="23.25" x14ac:dyDescent="0.25">
      <c r="A97" s="2"/>
      <c r="B97" s="3"/>
      <c r="C97" s="6"/>
      <c r="D97" s="4"/>
      <c r="E97" s="5"/>
      <c r="F97" s="5"/>
    </row>
    <row r="98" spans="1:6" ht="23.25" x14ac:dyDescent="0.25">
      <c r="A98" s="2"/>
      <c r="B98" s="3"/>
      <c r="C98" s="6"/>
      <c r="D98" s="4"/>
      <c r="E98" s="5"/>
      <c r="F98" s="5"/>
    </row>
    <row r="99" spans="1:6" ht="23.25" x14ac:dyDescent="0.25">
      <c r="A99" s="2"/>
      <c r="B99" s="3"/>
      <c r="C99" s="6"/>
      <c r="D99" s="4"/>
      <c r="E99" s="5"/>
      <c r="F99" s="5"/>
    </row>
    <row r="100" spans="1:6" ht="23.25" x14ac:dyDescent="0.25">
      <c r="A100" s="2"/>
      <c r="B100" s="3"/>
      <c r="C100" s="6"/>
      <c r="D100" s="4"/>
      <c r="E100" s="5"/>
      <c r="F100" s="5"/>
    </row>
    <row r="101" spans="1:6" ht="24" thickBot="1" x14ac:dyDescent="0.3">
      <c r="A101" s="2"/>
      <c r="B101" s="3"/>
      <c r="C101" s="6"/>
      <c r="D101" s="4"/>
      <c r="E101" s="5"/>
      <c r="F101" s="5"/>
    </row>
    <row r="102" spans="1:6" ht="35.1" customHeight="1" x14ac:dyDescent="0.25">
      <c r="A102" s="113" t="s">
        <v>18</v>
      </c>
      <c r="B102" s="114"/>
      <c r="C102" s="114"/>
      <c r="D102" s="114"/>
      <c r="E102" s="114"/>
      <c r="F102" s="115"/>
    </row>
    <row r="103" spans="1:6" ht="15" customHeight="1" x14ac:dyDescent="0.25">
      <c r="A103" s="121"/>
      <c r="B103" s="122"/>
      <c r="C103" s="122"/>
      <c r="D103" s="122"/>
      <c r="E103" s="122"/>
      <c r="F103" s="123"/>
    </row>
    <row r="104" spans="1:6" ht="35.1" customHeight="1" x14ac:dyDescent="0.25">
      <c r="A104" s="90" t="s">
        <v>6</v>
      </c>
      <c r="B104" s="116" t="s">
        <v>36</v>
      </c>
      <c r="C104" s="116"/>
      <c r="D104" s="116"/>
      <c r="E104" s="116"/>
      <c r="F104" s="117"/>
    </row>
    <row r="105" spans="1:6" ht="15" customHeight="1" x14ac:dyDescent="0.25">
      <c r="A105" s="121"/>
      <c r="B105" s="122"/>
      <c r="C105" s="122"/>
      <c r="D105" s="122"/>
      <c r="E105" s="122"/>
      <c r="F105" s="123"/>
    </row>
    <row r="106" spans="1:6" ht="35.1" customHeight="1" x14ac:dyDescent="0.25">
      <c r="A106" s="90" t="s">
        <v>9</v>
      </c>
      <c r="B106" s="116" t="s">
        <v>37</v>
      </c>
      <c r="C106" s="116"/>
      <c r="D106" s="116"/>
      <c r="E106" s="116"/>
      <c r="F106" s="117"/>
    </row>
    <row r="107" spans="1:6" ht="15" customHeight="1" x14ac:dyDescent="0.25">
      <c r="A107" s="121"/>
      <c r="B107" s="122"/>
      <c r="C107" s="122"/>
      <c r="D107" s="122"/>
      <c r="E107" s="122"/>
      <c r="F107" s="123"/>
    </row>
    <row r="108" spans="1:6" ht="59.25" customHeight="1" x14ac:dyDescent="0.25">
      <c r="A108" s="90" t="s">
        <v>10</v>
      </c>
      <c r="B108" s="116" t="s">
        <v>38</v>
      </c>
      <c r="C108" s="116"/>
      <c r="D108" s="116"/>
      <c r="E108" s="116"/>
      <c r="F108" s="117"/>
    </row>
    <row r="109" spans="1:6" ht="15" customHeight="1" x14ac:dyDescent="0.25">
      <c r="A109" s="121"/>
      <c r="B109" s="122"/>
      <c r="C109" s="122"/>
      <c r="D109" s="122"/>
      <c r="E109" s="122"/>
      <c r="F109" s="123"/>
    </row>
    <row r="110" spans="1:6" ht="35.25" customHeight="1" x14ac:dyDescent="0.25">
      <c r="A110" s="50" t="s">
        <v>19</v>
      </c>
      <c r="B110" s="124" t="s">
        <v>41</v>
      </c>
      <c r="C110" s="124"/>
      <c r="D110" s="124"/>
      <c r="E110" s="124"/>
      <c r="F110" s="125"/>
    </row>
    <row r="111" spans="1:6" ht="15" x14ac:dyDescent="0.25">
      <c r="A111" s="51" t="s">
        <v>34</v>
      </c>
      <c r="B111" s="118" t="s">
        <v>42</v>
      </c>
      <c r="C111" s="119"/>
      <c r="D111" s="119"/>
      <c r="E111" s="119"/>
      <c r="F111" s="120"/>
    </row>
    <row r="112" spans="1:6" ht="35.1" customHeight="1" x14ac:dyDescent="0.25">
      <c r="A112" s="51" t="s">
        <v>34</v>
      </c>
      <c r="B112" s="118" t="s">
        <v>43</v>
      </c>
      <c r="C112" s="119"/>
      <c r="D112" s="119"/>
      <c r="E112" s="119"/>
      <c r="F112" s="120"/>
    </row>
    <row r="113" spans="1:6" ht="15" x14ac:dyDescent="0.25">
      <c r="A113" s="51" t="s">
        <v>34</v>
      </c>
      <c r="B113" s="118" t="s">
        <v>44</v>
      </c>
      <c r="C113" s="119"/>
      <c r="D113" s="119"/>
      <c r="E113" s="119"/>
      <c r="F113" s="120"/>
    </row>
    <row r="114" spans="1:6" ht="35.1" customHeight="1" x14ac:dyDescent="0.25">
      <c r="A114" s="51" t="s">
        <v>34</v>
      </c>
      <c r="B114" s="118" t="s">
        <v>45</v>
      </c>
      <c r="C114" s="119"/>
      <c r="D114" s="119"/>
      <c r="E114" s="119"/>
      <c r="F114" s="120"/>
    </row>
    <row r="115" spans="1:6" ht="15" x14ac:dyDescent="0.25">
      <c r="A115" s="51" t="s">
        <v>34</v>
      </c>
      <c r="B115" s="118" t="s">
        <v>46</v>
      </c>
      <c r="C115" s="119"/>
      <c r="D115" s="119"/>
      <c r="E115" s="119"/>
      <c r="F115" s="120"/>
    </row>
    <row r="116" spans="1:6" ht="87" customHeight="1" x14ac:dyDescent="0.25">
      <c r="A116" s="51" t="s">
        <v>34</v>
      </c>
      <c r="B116" s="118" t="s">
        <v>47</v>
      </c>
      <c r="C116" s="119"/>
      <c r="D116" s="119"/>
      <c r="E116" s="119"/>
      <c r="F116" s="120"/>
    </row>
    <row r="117" spans="1:6" ht="35.1" customHeight="1" x14ac:dyDescent="0.25">
      <c r="A117" s="52" t="s">
        <v>34</v>
      </c>
      <c r="B117" s="151" t="s">
        <v>48</v>
      </c>
      <c r="C117" s="152"/>
      <c r="D117" s="152"/>
      <c r="E117" s="152"/>
      <c r="F117" s="153"/>
    </row>
    <row r="118" spans="1:6" ht="15" customHeight="1" x14ac:dyDescent="0.25">
      <c r="A118" s="121"/>
      <c r="B118" s="122"/>
      <c r="C118" s="122"/>
      <c r="D118" s="122"/>
      <c r="E118" s="122"/>
      <c r="F118" s="123"/>
    </row>
    <row r="119" spans="1:6" ht="45" customHeight="1" x14ac:dyDescent="0.25">
      <c r="A119" s="7" t="s">
        <v>20</v>
      </c>
      <c r="B119" s="116" t="s">
        <v>39</v>
      </c>
      <c r="C119" s="116"/>
      <c r="D119" s="116"/>
      <c r="E119" s="116"/>
      <c r="F119" s="117"/>
    </row>
    <row r="120" spans="1:6" ht="15" customHeight="1" x14ac:dyDescent="0.25">
      <c r="A120" s="121"/>
      <c r="B120" s="122"/>
      <c r="C120" s="122"/>
      <c r="D120" s="122"/>
      <c r="E120" s="122"/>
      <c r="F120" s="123"/>
    </row>
    <row r="121" spans="1:6" ht="35.1" customHeight="1" x14ac:dyDescent="0.25">
      <c r="A121" s="90" t="s">
        <v>22</v>
      </c>
      <c r="B121" s="116" t="s">
        <v>21</v>
      </c>
      <c r="C121" s="116"/>
      <c r="D121" s="116"/>
      <c r="E121" s="116"/>
      <c r="F121" s="117"/>
    </row>
    <row r="122" spans="1:6" ht="15" customHeight="1" x14ac:dyDescent="0.25">
      <c r="A122" s="121"/>
      <c r="B122" s="122"/>
      <c r="C122" s="122"/>
      <c r="D122" s="122"/>
      <c r="E122" s="122"/>
      <c r="F122" s="123"/>
    </row>
    <row r="123" spans="1:6" ht="45" customHeight="1" x14ac:dyDescent="0.25">
      <c r="A123" s="7" t="s">
        <v>23</v>
      </c>
      <c r="B123" s="116" t="s">
        <v>32</v>
      </c>
      <c r="C123" s="116"/>
      <c r="D123" s="116"/>
      <c r="E123" s="116"/>
      <c r="F123" s="117"/>
    </row>
    <row r="124" spans="1:6" ht="15" customHeight="1" x14ac:dyDescent="0.25">
      <c r="A124" s="121"/>
      <c r="B124" s="122"/>
      <c r="C124" s="122"/>
      <c r="D124" s="122"/>
      <c r="E124" s="122"/>
      <c r="F124" s="123"/>
    </row>
    <row r="125" spans="1:6" ht="35.1" customHeight="1" x14ac:dyDescent="0.25">
      <c r="A125" s="7" t="s">
        <v>25</v>
      </c>
      <c r="B125" s="116" t="s">
        <v>24</v>
      </c>
      <c r="C125" s="116"/>
      <c r="D125" s="116"/>
      <c r="E125" s="116"/>
      <c r="F125" s="117"/>
    </row>
    <row r="126" spans="1:6" ht="15" customHeight="1" x14ac:dyDescent="0.25">
      <c r="A126" s="121"/>
      <c r="B126" s="122"/>
      <c r="C126" s="122"/>
      <c r="D126" s="122"/>
      <c r="E126" s="122"/>
      <c r="F126" s="123"/>
    </row>
    <row r="127" spans="1:6" ht="35.1" customHeight="1" x14ac:dyDescent="0.25">
      <c r="A127" s="7" t="s">
        <v>27</v>
      </c>
      <c r="B127" s="116" t="s">
        <v>26</v>
      </c>
      <c r="C127" s="116"/>
      <c r="D127" s="116"/>
      <c r="E127" s="116"/>
      <c r="F127" s="117"/>
    </row>
    <row r="128" spans="1:6" ht="15" customHeight="1" x14ac:dyDescent="0.25">
      <c r="A128" s="121"/>
      <c r="B128" s="122"/>
      <c r="C128" s="122"/>
      <c r="D128" s="122"/>
      <c r="E128" s="122"/>
      <c r="F128" s="123"/>
    </row>
    <row r="129" spans="1:6" ht="35.1" customHeight="1" x14ac:dyDescent="0.25">
      <c r="A129" s="7" t="s">
        <v>29</v>
      </c>
      <c r="B129" s="116" t="s">
        <v>28</v>
      </c>
      <c r="C129" s="116"/>
      <c r="D129" s="116"/>
      <c r="E129" s="116"/>
      <c r="F129" s="117"/>
    </row>
    <row r="130" spans="1:6" ht="15" customHeight="1" x14ac:dyDescent="0.25">
      <c r="A130" s="121"/>
      <c r="B130" s="122"/>
      <c r="C130" s="122"/>
      <c r="D130" s="122"/>
      <c r="E130" s="122"/>
      <c r="F130" s="123"/>
    </row>
    <row r="131" spans="1:6" ht="45" customHeight="1" x14ac:dyDescent="0.25">
      <c r="A131" s="7" t="s">
        <v>31</v>
      </c>
      <c r="B131" s="116" t="s">
        <v>30</v>
      </c>
      <c r="C131" s="116"/>
      <c r="D131" s="116"/>
      <c r="E131" s="116"/>
      <c r="F131" s="117"/>
    </row>
    <row r="132" spans="1:6" ht="15" customHeight="1" x14ac:dyDescent="0.25">
      <c r="A132" s="121"/>
      <c r="B132" s="122"/>
      <c r="C132" s="122"/>
      <c r="D132" s="122"/>
      <c r="E132" s="122"/>
      <c r="F132" s="123"/>
    </row>
    <row r="133" spans="1:6" ht="15" x14ac:dyDescent="0.25">
      <c r="A133" s="7" t="s">
        <v>33</v>
      </c>
      <c r="B133" s="116" t="s">
        <v>40</v>
      </c>
      <c r="C133" s="116"/>
      <c r="D133" s="116"/>
      <c r="E133" s="116"/>
      <c r="F133" s="117"/>
    </row>
    <row r="134" spans="1:6" ht="15" customHeight="1" x14ac:dyDescent="0.25">
      <c r="A134" s="121"/>
      <c r="B134" s="122"/>
      <c r="C134" s="122"/>
      <c r="D134" s="122"/>
      <c r="E134" s="122"/>
      <c r="F134" s="123"/>
    </row>
    <row r="135" spans="1:6" ht="15" x14ac:dyDescent="0.25">
      <c r="A135" s="8"/>
      <c r="B135" s="9"/>
      <c r="C135" s="10"/>
      <c r="D135" s="11"/>
      <c r="E135" s="12"/>
      <c r="F135" s="12"/>
    </row>
    <row r="136" spans="1:6" ht="15" x14ac:dyDescent="0.25">
      <c r="A136" s="8"/>
      <c r="B136" s="9"/>
      <c r="C136" s="10"/>
      <c r="D136" s="11"/>
      <c r="E136" s="12"/>
      <c r="F136" s="12"/>
    </row>
    <row r="137" spans="1:6" ht="15" x14ac:dyDescent="0.25">
      <c r="A137" s="8"/>
      <c r="B137" s="9"/>
      <c r="C137" s="10"/>
      <c r="D137" s="11"/>
      <c r="E137" s="12"/>
      <c r="F137" s="12"/>
    </row>
    <row r="138" spans="1:6" ht="15" x14ac:dyDescent="0.25">
      <c r="A138" s="8"/>
      <c r="B138" s="9"/>
      <c r="C138" s="10"/>
      <c r="D138" s="11"/>
      <c r="E138" s="12"/>
      <c r="F138" s="12"/>
    </row>
    <row r="139" spans="1:6" ht="15" x14ac:dyDescent="0.25">
      <c r="A139" s="8"/>
      <c r="B139" s="9"/>
      <c r="C139" s="10"/>
      <c r="D139" s="11"/>
      <c r="E139" s="12"/>
      <c r="F139" s="12"/>
    </row>
    <row r="140" spans="1:6" ht="15" x14ac:dyDescent="0.25">
      <c r="A140" s="8"/>
      <c r="B140" s="9"/>
      <c r="C140" s="10"/>
      <c r="D140" s="11"/>
      <c r="E140" s="12"/>
      <c r="F140" s="12"/>
    </row>
    <row r="141" spans="1:6" ht="15" x14ac:dyDescent="0.25">
      <c r="A141" s="8"/>
      <c r="B141" s="9"/>
      <c r="C141" s="10"/>
      <c r="D141" s="11"/>
      <c r="E141" s="12"/>
      <c r="F141" s="12"/>
    </row>
    <row r="142" spans="1:6" ht="15" x14ac:dyDescent="0.25">
      <c r="A142" s="8"/>
      <c r="B142" s="9"/>
      <c r="C142" s="10"/>
      <c r="D142" s="11"/>
      <c r="E142" s="12"/>
      <c r="F142" s="12"/>
    </row>
    <row r="143" spans="1:6" ht="15.75" thickBot="1" x14ac:dyDescent="0.3">
      <c r="A143" s="8"/>
      <c r="B143" s="9"/>
      <c r="C143" s="10"/>
      <c r="D143" s="11"/>
      <c r="E143" s="12"/>
      <c r="F143" s="12"/>
    </row>
    <row r="144" spans="1:6" ht="35.1" customHeight="1" thickBot="1" x14ac:dyDescent="0.3">
      <c r="A144" s="113" t="s">
        <v>56</v>
      </c>
      <c r="B144" s="114"/>
      <c r="C144" s="114"/>
      <c r="D144" s="114"/>
      <c r="E144" s="114"/>
      <c r="F144" s="115"/>
    </row>
    <row r="145" spans="1:6" ht="54" customHeight="1" x14ac:dyDescent="0.25">
      <c r="A145" s="13" t="s">
        <v>0</v>
      </c>
      <c r="B145" s="14" t="s">
        <v>1</v>
      </c>
      <c r="C145" s="14" t="s">
        <v>2</v>
      </c>
      <c r="D145" s="15" t="s">
        <v>3</v>
      </c>
      <c r="E145" s="16" t="s">
        <v>4</v>
      </c>
      <c r="F145" s="17" t="s">
        <v>5</v>
      </c>
    </row>
    <row r="146" spans="1:6" ht="15" x14ac:dyDescent="0.25">
      <c r="A146" s="24"/>
      <c r="B146" s="32"/>
      <c r="C146" s="33"/>
      <c r="D146" s="33"/>
      <c r="E146" s="18"/>
      <c r="F146" s="19"/>
    </row>
    <row r="147" spans="1:6" ht="21.75" customHeight="1" x14ac:dyDescent="0.25">
      <c r="A147" s="20">
        <v>1</v>
      </c>
      <c r="B147" s="21" t="s">
        <v>69</v>
      </c>
      <c r="C147" s="22"/>
      <c r="D147" s="22"/>
      <c r="E147" s="22"/>
      <c r="F147" s="23"/>
    </row>
    <row r="148" spans="1:6" ht="15" x14ac:dyDescent="0.25">
      <c r="A148" s="24" t="str">
        <f>IF(ISBLANK(C148),"",CONCATENATE(#REF!,".",COUNTA($C$94:C148)))</f>
        <v/>
      </c>
      <c r="B148" s="25"/>
      <c r="C148" s="26"/>
      <c r="D148" s="27"/>
      <c r="E148" s="18"/>
      <c r="F148" s="19"/>
    </row>
    <row r="149" spans="1:6" ht="42.75" x14ac:dyDescent="0.25">
      <c r="A149" s="98" t="str">
        <f>IF(ISBLANK($F149),"",CONCATENATE($A$147,".",COUNTA($F149:$F$149)))</f>
        <v>1.1</v>
      </c>
      <c r="B149" s="60" t="s">
        <v>110</v>
      </c>
      <c r="C149" s="100" t="s">
        <v>74</v>
      </c>
      <c r="D149" s="102">
        <v>2</v>
      </c>
      <c r="E149" s="108"/>
      <c r="F149" s="106">
        <f>D149*E149</f>
        <v>0</v>
      </c>
    </row>
    <row r="150" spans="1:6" ht="42.75" customHeight="1" x14ac:dyDescent="0.25">
      <c r="A150" s="99" t="s">
        <v>35</v>
      </c>
      <c r="B150" s="63" t="s">
        <v>71</v>
      </c>
      <c r="C150" s="101"/>
      <c r="D150" s="103"/>
      <c r="E150" s="109"/>
      <c r="F150" s="107"/>
    </row>
    <row r="151" spans="1:6" ht="42.75" customHeight="1" x14ac:dyDescent="0.25">
      <c r="A151" s="99" t="s">
        <v>35</v>
      </c>
      <c r="B151" s="63" t="s">
        <v>70</v>
      </c>
      <c r="C151" s="101"/>
      <c r="D151" s="103"/>
      <c r="E151" s="109"/>
      <c r="F151" s="107"/>
    </row>
    <row r="152" spans="1:6" ht="99.75" customHeight="1" x14ac:dyDescent="0.25">
      <c r="A152" s="99" t="s">
        <v>35</v>
      </c>
      <c r="B152" s="63" t="s">
        <v>76</v>
      </c>
      <c r="C152" s="101"/>
      <c r="D152" s="103"/>
      <c r="E152" s="109"/>
      <c r="F152" s="107"/>
    </row>
    <row r="153" spans="1:6" ht="42.75" customHeight="1" x14ac:dyDescent="0.25">
      <c r="A153" s="99" t="s">
        <v>35</v>
      </c>
      <c r="B153" s="63" t="s">
        <v>77</v>
      </c>
      <c r="C153" s="101"/>
      <c r="D153" s="103"/>
      <c r="E153" s="109"/>
      <c r="F153" s="107"/>
    </row>
    <row r="154" spans="1:6" ht="28.5" customHeight="1" x14ac:dyDescent="0.25">
      <c r="A154" s="99" t="s">
        <v>35</v>
      </c>
      <c r="B154" s="63" t="s">
        <v>73</v>
      </c>
      <c r="C154" s="101"/>
      <c r="D154" s="103"/>
      <c r="E154" s="109"/>
      <c r="F154" s="107"/>
    </row>
    <row r="155" spans="1:6" ht="15" x14ac:dyDescent="0.25">
      <c r="A155" s="99" t="s">
        <v>35</v>
      </c>
      <c r="B155" s="63" t="s">
        <v>72</v>
      </c>
      <c r="C155" s="101"/>
      <c r="D155" s="103"/>
      <c r="E155" s="109"/>
      <c r="F155" s="107"/>
    </row>
    <row r="156" spans="1:6" ht="72" customHeight="1" x14ac:dyDescent="0.25">
      <c r="A156" s="99" t="s">
        <v>35</v>
      </c>
      <c r="B156" s="63" t="s">
        <v>75</v>
      </c>
      <c r="C156" s="101"/>
      <c r="D156" s="103"/>
      <c r="E156" s="109"/>
      <c r="F156" s="107"/>
    </row>
    <row r="157" spans="1:6" ht="15" x14ac:dyDescent="0.25">
      <c r="A157" s="24" t="s">
        <v>35</v>
      </c>
      <c r="B157" s="32"/>
      <c r="C157" s="33"/>
      <c r="D157" s="34"/>
      <c r="E157" s="18"/>
      <c r="F157" s="19"/>
    </row>
    <row r="158" spans="1:6" ht="57" x14ac:dyDescent="0.25">
      <c r="A158" s="98" t="str">
        <f>IF(ISBLANK($F158),"",CONCATENATE($A$147,".",COUNTA($F$149:$F195)))</f>
        <v>1.13</v>
      </c>
      <c r="B158" s="60" t="s">
        <v>111</v>
      </c>
      <c r="C158" s="100" t="s">
        <v>74</v>
      </c>
      <c r="D158" s="102">
        <v>1</v>
      </c>
      <c r="E158" s="108"/>
      <c r="F158" s="106">
        <f>D158*E158</f>
        <v>0</v>
      </c>
    </row>
    <row r="159" spans="1:6" ht="28.5" x14ac:dyDescent="0.25">
      <c r="A159" s="99"/>
      <c r="B159" s="63" t="s">
        <v>88</v>
      </c>
      <c r="C159" s="101"/>
      <c r="D159" s="103"/>
      <c r="E159" s="109"/>
      <c r="F159" s="107"/>
    </row>
    <row r="160" spans="1:6" ht="28.5" x14ac:dyDescent="0.25">
      <c r="A160" s="99"/>
      <c r="B160" s="63" t="s">
        <v>87</v>
      </c>
      <c r="C160" s="101"/>
      <c r="D160" s="103"/>
      <c r="E160" s="109"/>
      <c r="F160" s="107"/>
    </row>
    <row r="161" spans="1:6" ht="42.75" x14ac:dyDescent="0.25">
      <c r="A161" s="99" t="s">
        <v>35</v>
      </c>
      <c r="B161" s="63" t="s">
        <v>86</v>
      </c>
      <c r="C161" s="101"/>
      <c r="D161" s="103"/>
      <c r="E161" s="109"/>
      <c r="F161" s="107"/>
    </row>
    <row r="162" spans="1:6" ht="57" x14ac:dyDescent="0.25">
      <c r="A162" s="99"/>
      <c r="B162" s="63" t="s">
        <v>89</v>
      </c>
      <c r="C162" s="101"/>
      <c r="D162" s="103"/>
      <c r="E162" s="109"/>
      <c r="F162" s="107"/>
    </row>
    <row r="163" spans="1:6" ht="42.75" x14ac:dyDescent="0.25">
      <c r="A163" s="99"/>
      <c r="B163" s="63" t="s">
        <v>91</v>
      </c>
      <c r="C163" s="101"/>
      <c r="D163" s="103"/>
      <c r="E163" s="109"/>
      <c r="F163" s="107"/>
    </row>
    <row r="164" spans="1:6" ht="71.25" x14ac:dyDescent="0.25">
      <c r="A164" s="99"/>
      <c r="B164" s="63" t="s">
        <v>90</v>
      </c>
      <c r="C164" s="101"/>
      <c r="D164" s="103"/>
      <c r="E164" s="109"/>
      <c r="F164" s="107"/>
    </row>
    <row r="165" spans="1:6" ht="15" x14ac:dyDescent="0.25">
      <c r="A165" s="24" t="s">
        <v>35</v>
      </c>
      <c r="B165" s="32"/>
      <c r="C165" s="33"/>
      <c r="D165" s="34"/>
      <c r="E165" s="18"/>
      <c r="F165" s="19"/>
    </row>
    <row r="166" spans="1:6" ht="57" x14ac:dyDescent="0.25">
      <c r="A166" s="98" t="str">
        <f>IF(ISBLANK($F166),"",CONCATENATE($A$147,".",COUNTA($F$149:$F166)))</f>
        <v>1.3</v>
      </c>
      <c r="B166" s="60" t="s">
        <v>97</v>
      </c>
      <c r="C166" s="100" t="s">
        <v>8</v>
      </c>
      <c r="D166" s="102">
        <v>12</v>
      </c>
      <c r="E166" s="104"/>
      <c r="F166" s="106">
        <f>D166*E166</f>
        <v>0</v>
      </c>
    </row>
    <row r="167" spans="1:6" ht="42.75" x14ac:dyDescent="0.25">
      <c r="A167" s="99"/>
      <c r="B167" s="63" t="s">
        <v>78</v>
      </c>
      <c r="C167" s="101"/>
      <c r="D167" s="103"/>
      <c r="E167" s="105"/>
      <c r="F167" s="107"/>
    </row>
    <row r="168" spans="1:6" ht="28.5" x14ac:dyDescent="0.25">
      <c r="A168" s="99"/>
      <c r="B168" s="63" t="s">
        <v>95</v>
      </c>
      <c r="C168" s="101"/>
      <c r="D168" s="103"/>
      <c r="E168" s="105"/>
      <c r="F168" s="107"/>
    </row>
    <row r="169" spans="1:6" ht="15" x14ac:dyDescent="0.25">
      <c r="A169" s="24" t="s">
        <v>35</v>
      </c>
      <c r="B169" s="32"/>
      <c r="C169" s="33"/>
      <c r="D169" s="34"/>
      <c r="E169" s="18"/>
      <c r="F169" s="19"/>
    </row>
    <row r="170" spans="1:6" ht="71.25" x14ac:dyDescent="0.25">
      <c r="A170" s="91" t="str">
        <f>IF(ISBLANK($F170),"",CONCATENATE($A$147,".",COUNTA($F$149:$F170)))</f>
        <v>1.4</v>
      </c>
      <c r="B170" s="94" t="s">
        <v>109</v>
      </c>
      <c r="C170" s="92" t="s">
        <v>7</v>
      </c>
      <c r="D170" s="29">
        <v>4</v>
      </c>
      <c r="E170" s="30"/>
      <c r="F170" s="31">
        <f>D170*E170</f>
        <v>0</v>
      </c>
    </row>
    <row r="171" spans="1:6" ht="15" x14ac:dyDescent="0.25">
      <c r="A171" s="24" t="s">
        <v>35</v>
      </c>
      <c r="B171" s="32"/>
      <c r="C171" s="33"/>
      <c r="D171" s="34"/>
      <c r="E171" s="18"/>
      <c r="F171" s="19"/>
    </row>
    <row r="172" spans="1:6" ht="57" x14ac:dyDescent="0.25">
      <c r="A172" s="98" t="str">
        <f>IF(ISBLANK($F172),"",CONCATENATE($A$147,".",COUNTA($F$149:$F172)))</f>
        <v>1.5</v>
      </c>
      <c r="B172" s="60" t="s">
        <v>98</v>
      </c>
      <c r="C172" s="100" t="s">
        <v>94</v>
      </c>
      <c r="D172" s="102">
        <v>120</v>
      </c>
      <c r="E172" s="104"/>
      <c r="F172" s="106">
        <f>D172*E172</f>
        <v>0</v>
      </c>
    </row>
    <row r="173" spans="1:6" ht="42.75" x14ac:dyDescent="0.25">
      <c r="A173" s="99"/>
      <c r="B173" s="63" t="s">
        <v>92</v>
      </c>
      <c r="C173" s="101"/>
      <c r="D173" s="103"/>
      <c r="E173" s="105"/>
      <c r="F173" s="107"/>
    </row>
    <row r="174" spans="1:6" ht="15" x14ac:dyDescent="0.25">
      <c r="A174" s="99"/>
      <c r="B174" s="63" t="s">
        <v>93</v>
      </c>
      <c r="C174" s="101"/>
      <c r="D174" s="103"/>
      <c r="E174" s="105"/>
      <c r="F174" s="107"/>
    </row>
    <row r="175" spans="1:6" ht="15" x14ac:dyDescent="0.25">
      <c r="A175" s="24" t="s">
        <v>35</v>
      </c>
      <c r="B175" s="32"/>
      <c r="C175" s="33"/>
      <c r="D175" s="34"/>
      <c r="E175" s="18"/>
      <c r="F175" s="19"/>
    </row>
    <row r="176" spans="1:6" ht="28.5" x14ac:dyDescent="0.25">
      <c r="A176" s="98" t="str">
        <f>IF(ISBLANK($F176),"",CONCATENATE($A$147,".",COUNTA($F$149:$F176)))</f>
        <v>1.6</v>
      </c>
      <c r="B176" s="95" t="s">
        <v>104</v>
      </c>
      <c r="C176" s="100" t="s">
        <v>74</v>
      </c>
      <c r="D176" s="102">
        <v>2</v>
      </c>
      <c r="E176" s="104"/>
      <c r="F176" s="106">
        <f>D176*E176</f>
        <v>0</v>
      </c>
    </row>
    <row r="177" spans="1:6" ht="85.5" x14ac:dyDescent="0.25">
      <c r="A177" s="99" t="s">
        <v>35</v>
      </c>
      <c r="B177" s="63" t="s">
        <v>99</v>
      </c>
      <c r="C177" s="101"/>
      <c r="D177" s="103"/>
      <c r="E177" s="105"/>
      <c r="F177" s="107"/>
    </row>
    <row r="178" spans="1:6" ht="15" x14ac:dyDescent="0.25">
      <c r="A178" s="99" t="s">
        <v>35</v>
      </c>
      <c r="B178" s="63" t="s">
        <v>96</v>
      </c>
      <c r="C178" s="101"/>
      <c r="D178" s="103"/>
      <c r="E178" s="105"/>
      <c r="F178" s="107"/>
    </row>
    <row r="179" spans="1:6" ht="15" x14ac:dyDescent="0.25">
      <c r="A179" s="24" t="s">
        <v>35</v>
      </c>
      <c r="B179" s="32"/>
      <c r="C179" s="33"/>
      <c r="D179" s="34"/>
      <c r="E179" s="18"/>
      <c r="F179" s="19"/>
    </row>
    <row r="180" spans="1:6" ht="71.25" x14ac:dyDescent="0.25">
      <c r="A180" s="91" t="str">
        <f>IF(ISBLANK($F180),"",CONCATENATE($A$147,".",COUNTA($F$149:$F180)))</f>
        <v>1.7</v>
      </c>
      <c r="B180" s="96" t="s">
        <v>100</v>
      </c>
      <c r="C180" s="92" t="s">
        <v>7</v>
      </c>
      <c r="D180" s="29">
        <v>3</v>
      </c>
      <c r="E180" s="30"/>
      <c r="F180" s="31">
        <f>D180*E180</f>
        <v>0</v>
      </c>
    </row>
    <row r="181" spans="1:6" ht="15" x14ac:dyDescent="0.25">
      <c r="A181" s="24" t="s">
        <v>35</v>
      </c>
      <c r="B181" s="32"/>
      <c r="C181" s="33"/>
      <c r="D181" s="34"/>
      <c r="E181" s="18"/>
      <c r="F181" s="19"/>
    </row>
    <row r="182" spans="1:6" ht="57" x14ac:dyDescent="0.25">
      <c r="A182" s="91" t="str">
        <f>IF(ISBLANK($F182),"",CONCATENATE($A$147,".",COUNTA($F$149:$F182)))</f>
        <v>1.8</v>
      </c>
      <c r="B182" s="94" t="s">
        <v>101</v>
      </c>
      <c r="C182" s="92" t="s">
        <v>8</v>
      </c>
      <c r="D182" s="29">
        <v>6</v>
      </c>
      <c r="E182" s="30"/>
      <c r="F182" s="31">
        <f>D182*E182</f>
        <v>0</v>
      </c>
    </row>
    <row r="183" spans="1:6" ht="15" x14ac:dyDescent="0.25">
      <c r="A183" s="24" t="s">
        <v>35</v>
      </c>
      <c r="B183" s="32"/>
      <c r="C183" s="33"/>
      <c r="D183" s="34"/>
      <c r="E183" s="18"/>
      <c r="F183" s="19"/>
    </row>
    <row r="184" spans="1:6" ht="28.5" x14ac:dyDescent="0.25">
      <c r="A184" s="98" t="str">
        <f>IF(ISBLANK($F184),"",CONCATENATE($A$147,".",COUNTA($F$149:$F184)))</f>
        <v>1.9</v>
      </c>
      <c r="B184" s="60" t="s">
        <v>79</v>
      </c>
      <c r="C184" s="100" t="s">
        <v>8</v>
      </c>
      <c r="D184" s="102">
        <v>15</v>
      </c>
      <c r="E184" s="104"/>
      <c r="F184" s="106">
        <f>D184*E184</f>
        <v>0</v>
      </c>
    </row>
    <row r="185" spans="1:6" ht="42.75" x14ac:dyDescent="0.25">
      <c r="A185" s="99"/>
      <c r="B185" s="63" t="s">
        <v>85</v>
      </c>
      <c r="C185" s="101"/>
      <c r="D185" s="103"/>
      <c r="E185" s="105"/>
      <c r="F185" s="107"/>
    </row>
    <row r="186" spans="1:6" ht="15" x14ac:dyDescent="0.25">
      <c r="A186" s="99"/>
      <c r="B186" s="63" t="s">
        <v>83</v>
      </c>
      <c r="C186" s="101"/>
      <c r="D186" s="103"/>
      <c r="E186" s="105"/>
      <c r="F186" s="107"/>
    </row>
    <row r="187" spans="1:6" ht="42.75" x14ac:dyDescent="0.25">
      <c r="A187" s="99"/>
      <c r="B187" s="63" t="s">
        <v>84</v>
      </c>
      <c r="C187" s="101"/>
      <c r="D187" s="103"/>
      <c r="E187" s="105"/>
      <c r="F187" s="107"/>
    </row>
    <row r="188" spans="1:6" ht="15" x14ac:dyDescent="0.25">
      <c r="A188" s="24" t="s">
        <v>35</v>
      </c>
      <c r="B188" s="32"/>
      <c r="C188" s="33"/>
      <c r="D188" s="34"/>
      <c r="E188" s="18"/>
      <c r="F188" s="19"/>
    </row>
    <row r="189" spans="1:6" ht="99.75" x14ac:dyDescent="0.25">
      <c r="A189" s="91" t="str">
        <f>IF(ISBLANK($F189),"",CONCATENATE($A$147,".",COUNTA($F$149:$F189)))</f>
        <v>1.10</v>
      </c>
      <c r="B189" s="94" t="s">
        <v>102</v>
      </c>
      <c r="C189" s="92" t="s">
        <v>8</v>
      </c>
      <c r="D189" s="29">
        <v>2</v>
      </c>
      <c r="E189" s="30"/>
      <c r="F189" s="31">
        <f>D189*E189</f>
        <v>0</v>
      </c>
    </row>
    <row r="190" spans="1:6" ht="15" x14ac:dyDescent="0.25">
      <c r="A190" s="24" t="s">
        <v>35</v>
      </c>
      <c r="B190" s="32"/>
      <c r="C190" s="33"/>
      <c r="D190" s="34"/>
      <c r="E190" s="18"/>
      <c r="F190" s="19"/>
    </row>
    <row r="191" spans="1:6" ht="71.25" x14ac:dyDescent="0.25">
      <c r="A191" s="91" t="str">
        <f>IF(ISBLANK($F191),"",CONCATENATE($A$147,".",COUNTA($F$149:$F191)))</f>
        <v>1.11</v>
      </c>
      <c r="B191" s="94" t="s">
        <v>82</v>
      </c>
      <c r="C191" s="92" t="s">
        <v>8</v>
      </c>
      <c r="D191" s="29">
        <v>4</v>
      </c>
      <c r="E191" s="30"/>
      <c r="F191" s="31">
        <f>D191*E191</f>
        <v>0</v>
      </c>
    </row>
    <row r="192" spans="1:6" ht="15" x14ac:dyDescent="0.25">
      <c r="A192" s="24" t="s">
        <v>35</v>
      </c>
      <c r="B192" s="32"/>
      <c r="C192" s="33"/>
      <c r="D192" s="34"/>
      <c r="E192" s="18"/>
      <c r="F192" s="19"/>
    </row>
    <row r="193" spans="1:6" ht="71.25" x14ac:dyDescent="0.25">
      <c r="A193" s="91" t="str">
        <f>IF(ISBLANK($F193),"",CONCATENATE($A$147,".",COUNTA($F$149:$F193)))</f>
        <v>1.12</v>
      </c>
      <c r="B193" s="94" t="s">
        <v>80</v>
      </c>
      <c r="C193" s="92" t="s">
        <v>7</v>
      </c>
      <c r="D193" s="29">
        <v>3</v>
      </c>
      <c r="E193" s="30"/>
      <c r="F193" s="31">
        <f>D193*E193</f>
        <v>0</v>
      </c>
    </row>
    <row r="194" spans="1:6" ht="15" x14ac:dyDescent="0.25">
      <c r="A194" s="24" t="s">
        <v>35</v>
      </c>
      <c r="B194" s="32"/>
      <c r="C194" s="33"/>
      <c r="D194" s="34"/>
      <c r="E194" s="18"/>
      <c r="F194" s="19"/>
    </row>
    <row r="195" spans="1:6" ht="71.25" x14ac:dyDescent="0.25">
      <c r="A195" s="91" t="str">
        <f>IF(ISBLANK($F195),"",CONCATENATE($A$147,".",COUNTA($F$149:$F195)))</f>
        <v>1.13</v>
      </c>
      <c r="B195" s="94" t="s">
        <v>81</v>
      </c>
      <c r="C195" s="92" t="s">
        <v>7</v>
      </c>
      <c r="D195" s="29">
        <v>1</v>
      </c>
      <c r="E195" s="30"/>
      <c r="F195" s="31">
        <f>D195*E195</f>
        <v>0</v>
      </c>
    </row>
    <row r="196" spans="1:6" ht="15" x14ac:dyDescent="0.25">
      <c r="A196" s="24" t="s">
        <v>35</v>
      </c>
      <c r="B196" s="32"/>
      <c r="C196" s="33"/>
      <c r="D196" s="34"/>
      <c r="E196" s="18"/>
      <c r="F196" s="19"/>
    </row>
    <row r="197" spans="1:6" ht="142.5" x14ac:dyDescent="0.25">
      <c r="A197" s="98" t="str">
        <f>IF(ISBLANK($F197),"",CONCATENATE($A$147,".",COUNTA($F$149:$F197)))</f>
        <v>1.14</v>
      </c>
      <c r="B197" s="60" t="s">
        <v>106</v>
      </c>
      <c r="C197" s="100" t="s">
        <v>8</v>
      </c>
      <c r="D197" s="102">
        <v>12</v>
      </c>
      <c r="E197" s="104"/>
      <c r="F197" s="106">
        <f>D197*E197</f>
        <v>0</v>
      </c>
    </row>
    <row r="198" spans="1:6" ht="71.25" x14ac:dyDescent="0.25">
      <c r="A198" s="99"/>
      <c r="B198" s="63" t="s">
        <v>105</v>
      </c>
      <c r="C198" s="101"/>
      <c r="D198" s="103"/>
      <c r="E198" s="105"/>
      <c r="F198" s="107"/>
    </row>
    <row r="199" spans="1:6" ht="42.75" x14ac:dyDescent="0.25">
      <c r="A199" s="99"/>
      <c r="B199" s="63" t="s">
        <v>107</v>
      </c>
      <c r="C199" s="101"/>
      <c r="D199" s="103"/>
      <c r="E199" s="105"/>
      <c r="F199" s="107"/>
    </row>
    <row r="200" spans="1:6" ht="15" x14ac:dyDescent="0.25">
      <c r="A200" s="24" t="str">
        <f>IF(ISBLANK(C200),"",CONCATENATE(#REF!,".",COUNTA($C200:C$202)))</f>
        <v/>
      </c>
      <c r="B200" s="35"/>
      <c r="C200" s="26"/>
      <c r="D200" s="27"/>
      <c r="E200" s="18"/>
      <c r="F200" s="19"/>
    </row>
    <row r="201" spans="1:6" ht="15.75" customHeight="1" x14ac:dyDescent="0.25">
      <c r="A201" s="24"/>
      <c r="B201" s="36"/>
      <c r="C201" s="36"/>
      <c r="D201" s="36"/>
      <c r="E201" s="37" t="str">
        <f>CONCATENATE("UKUPNO ",A147,") ",B147,":")</f>
        <v>UKUPNO 1) GRAĐEVINSKI RADOVI NISKOGRADNJE I UZEMLJENJA:</v>
      </c>
      <c r="F201" s="38">
        <f>SUM(F148:F200)</f>
        <v>0</v>
      </c>
    </row>
    <row r="202" spans="1:6" ht="15" x14ac:dyDescent="0.25">
      <c r="A202" s="24"/>
      <c r="B202" s="32"/>
      <c r="C202" s="33"/>
      <c r="D202" s="33"/>
      <c r="E202" s="18"/>
      <c r="F202" s="19"/>
    </row>
    <row r="203" spans="1:6" ht="21.75" hidden="1" customHeight="1" x14ac:dyDescent="0.25">
      <c r="A203" s="20"/>
      <c r="B203" s="21"/>
      <c r="C203" s="22"/>
      <c r="D203" s="22"/>
      <c r="E203" s="22"/>
      <c r="F203" s="23"/>
    </row>
    <row r="204" spans="1:6" ht="15" hidden="1" x14ac:dyDescent="0.25">
      <c r="A204" s="24"/>
      <c r="B204" s="25"/>
      <c r="C204" s="26"/>
      <c r="D204" s="27"/>
      <c r="E204" s="18"/>
      <c r="F204" s="19"/>
    </row>
    <row r="205" spans="1:6" ht="15" hidden="1" x14ac:dyDescent="0.25">
      <c r="A205" s="98"/>
      <c r="B205" s="60"/>
      <c r="C205" s="100"/>
      <c r="D205" s="102"/>
      <c r="E205" s="104"/>
      <c r="F205" s="106"/>
    </row>
    <row r="206" spans="1:6" ht="15" hidden="1" x14ac:dyDescent="0.25">
      <c r="A206" s="99"/>
      <c r="B206" s="63"/>
      <c r="C206" s="101"/>
      <c r="D206" s="103"/>
      <c r="E206" s="105"/>
      <c r="F206" s="107"/>
    </row>
    <row r="207" spans="1:6" ht="15" hidden="1" x14ac:dyDescent="0.25">
      <c r="A207" s="99"/>
      <c r="B207" s="63"/>
      <c r="C207" s="101"/>
      <c r="D207" s="103"/>
      <c r="E207" s="105"/>
      <c r="F207" s="107"/>
    </row>
    <row r="208" spans="1:6" ht="15" hidden="1" x14ac:dyDescent="0.25">
      <c r="A208" s="99"/>
      <c r="B208" s="63"/>
      <c r="C208" s="101"/>
      <c r="D208" s="103"/>
      <c r="E208" s="105"/>
      <c r="F208" s="107"/>
    </row>
    <row r="209" spans="1:6" ht="15" hidden="1" x14ac:dyDescent="0.25">
      <c r="A209" s="24"/>
      <c r="B209" s="32"/>
      <c r="C209" s="33"/>
      <c r="D209" s="34"/>
      <c r="E209" s="18"/>
      <c r="F209" s="19"/>
    </row>
    <row r="210" spans="1:6" ht="15" hidden="1" x14ac:dyDescent="0.25">
      <c r="A210" s="28"/>
      <c r="B210" s="96"/>
      <c r="C210" s="62"/>
      <c r="D210" s="29"/>
      <c r="E210" s="30"/>
      <c r="F210" s="31"/>
    </row>
    <row r="211" spans="1:6" ht="15" hidden="1" x14ac:dyDescent="0.25">
      <c r="A211" s="24"/>
      <c r="B211" s="32"/>
      <c r="C211" s="33"/>
      <c r="D211" s="34"/>
      <c r="E211" s="18"/>
      <c r="F211" s="19"/>
    </row>
    <row r="212" spans="1:6" ht="15" hidden="1" x14ac:dyDescent="0.25">
      <c r="A212" s="28"/>
      <c r="B212" s="94"/>
      <c r="C212" s="62"/>
      <c r="D212" s="29"/>
      <c r="E212" s="30"/>
      <c r="F212" s="31"/>
    </row>
    <row r="213" spans="1:6" ht="15" hidden="1" x14ac:dyDescent="0.25">
      <c r="A213" s="24"/>
      <c r="B213" s="32"/>
      <c r="C213" s="33"/>
      <c r="D213" s="34"/>
      <c r="E213" s="18"/>
      <c r="F213" s="19"/>
    </row>
    <row r="214" spans="1:6" ht="15" hidden="1" x14ac:dyDescent="0.25">
      <c r="A214" s="28"/>
      <c r="B214" s="94"/>
      <c r="C214" s="57"/>
      <c r="D214" s="29"/>
      <c r="E214" s="30"/>
      <c r="F214" s="31"/>
    </row>
    <row r="215" spans="1:6" ht="15" hidden="1" x14ac:dyDescent="0.25">
      <c r="A215" s="24"/>
      <c r="B215" s="32"/>
      <c r="C215" s="33"/>
      <c r="D215" s="34"/>
      <c r="E215" s="18"/>
      <c r="F215" s="19"/>
    </row>
    <row r="216" spans="1:6" ht="15" hidden="1" x14ac:dyDescent="0.25">
      <c r="A216" s="28"/>
      <c r="B216" s="94"/>
      <c r="C216" s="57"/>
      <c r="D216" s="29"/>
      <c r="E216" s="30"/>
      <c r="F216" s="31"/>
    </row>
    <row r="217" spans="1:6" ht="15" hidden="1" x14ac:dyDescent="0.25">
      <c r="A217" s="24"/>
      <c r="B217" s="32"/>
      <c r="C217" s="33"/>
      <c r="D217" s="34"/>
      <c r="E217" s="18"/>
      <c r="F217" s="19"/>
    </row>
    <row r="218" spans="1:6" ht="71.25" hidden="1" customHeight="1" x14ac:dyDescent="0.25">
      <c r="A218" s="28"/>
      <c r="B218" s="94"/>
      <c r="C218" s="92"/>
      <c r="D218" s="29"/>
      <c r="E218" s="30"/>
      <c r="F218" s="31"/>
    </row>
    <row r="219" spans="1:6" ht="15" hidden="1" x14ac:dyDescent="0.25">
      <c r="A219" s="24"/>
      <c r="B219" s="32"/>
      <c r="C219" s="33"/>
      <c r="D219" s="34"/>
      <c r="E219" s="18"/>
      <c r="F219" s="19"/>
    </row>
    <row r="220" spans="1:6" ht="15" hidden="1" x14ac:dyDescent="0.25">
      <c r="A220" s="28"/>
      <c r="B220" s="94"/>
      <c r="C220" s="62"/>
      <c r="D220" s="29"/>
      <c r="E220" s="30"/>
      <c r="F220" s="31"/>
    </row>
    <row r="221" spans="1:6" ht="15" hidden="1" x14ac:dyDescent="0.25">
      <c r="A221" s="24"/>
      <c r="B221" s="32"/>
      <c r="C221" s="33"/>
      <c r="D221" s="34"/>
      <c r="E221" s="18"/>
      <c r="F221" s="19"/>
    </row>
    <row r="222" spans="1:6" ht="15" hidden="1" x14ac:dyDescent="0.25">
      <c r="A222" s="28"/>
      <c r="B222" s="94"/>
      <c r="C222" s="62"/>
      <c r="D222" s="29"/>
      <c r="E222" s="30"/>
      <c r="F222" s="31"/>
    </row>
    <row r="223" spans="1:6" ht="15" hidden="1" x14ac:dyDescent="0.25">
      <c r="A223" s="24"/>
      <c r="B223" s="32"/>
      <c r="C223" s="33"/>
      <c r="D223" s="34"/>
      <c r="E223" s="18"/>
      <c r="F223" s="19"/>
    </row>
    <row r="224" spans="1:6" ht="15" hidden="1" x14ac:dyDescent="0.25">
      <c r="A224" s="28"/>
      <c r="B224" s="94"/>
      <c r="C224" s="62"/>
      <c r="D224" s="29"/>
      <c r="E224" s="30"/>
      <c r="F224" s="31"/>
    </row>
    <row r="225" spans="1:6" ht="15" hidden="1" x14ac:dyDescent="0.25">
      <c r="A225" s="24"/>
      <c r="B225" s="32"/>
      <c r="C225" s="33"/>
      <c r="D225" s="34"/>
      <c r="E225" s="18"/>
      <c r="F225" s="19"/>
    </row>
    <row r="226" spans="1:6" ht="15" hidden="1" x14ac:dyDescent="0.25">
      <c r="A226" s="28"/>
      <c r="B226" s="94"/>
      <c r="C226" s="62"/>
      <c r="D226" s="29"/>
      <c r="E226" s="30"/>
      <c r="F226" s="31"/>
    </row>
    <row r="227" spans="1:6" ht="15" hidden="1" x14ac:dyDescent="0.25">
      <c r="A227" s="24"/>
      <c r="B227" s="32"/>
      <c r="C227" s="33"/>
      <c r="D227" s="34"/>
      <c r="E227" s="18"/>
      <c r="F227" s="19"/>
    </row>
    <row r="228" spans="1:6" ht="15" hidden="1" x14ac:dyDescent="0.25">
      <c r="A228" s="28"/>
      <c r="B228" s="94"/>
      <c r="C228" s="62"/>
      <c r="D228" s="29"/>
      <c r="E228" s="30"/>
      <c r="F228" s="31"/>
    </row>
    <row r="229" spans="1:6" ht="15" hidden="1" x14ac:dyDescent="0.25">
      <c r="A229" s="24"/>
      <c r="B229" s="32"/>
      <c r="C229" s="33"/>
      <c r="D229" s="34"/>
      <c r="E229" s="18"/>
      <c r="F229" s="19"/>
    </row>
    <row r="230" spans="1:6" ht="15" hidden="1" x14ac:dyDescent="0.25">
      <c r="A230" s="28"/>
      <c r="B230" s="94"/>
      <c r="C230" s="62"/>
      <c r="D230" s="29"/>
      <c r="E230" s="30"/>
      <c r="F230" s="31"/>
    </row>
    <row r="231" spans="1:6" ht="15" hidden="1" x14ac:dyDescent="0.25">
      <c r="A231" s="24"/>
      <c r="B231" s="32"/>
      <c r="C231" s="33"/>
      <c r="D231" s="34"/>
      <c r="E231" s="18"/>
      <c r="F231" s="19"/>
    </row>
    <row r="232" spans="1:6" ht="15" hidden="1" x14ac:dyDescent="0.25">
      <c r="A232" s="28"/>
      <c r="B232" s="94"/>
      <c r="C232" s="62"/>
      <c r="D232" s="29"/>
      <c r="E232" s="30"/>
      <c r="F232" s="31"/>
    </row>
    <row r="233" spans="1:6" ht="15" hidden="1" x14ac:dyDescent="0.25">
      <c r="A233" s="24"/>
      <c r="B233" s="84"/>
      <c r="C233" s="33"/>
      <c r="D233" s="34"/>
      <c r="E233" s="18"/>
      <c r="F233" s="19"/>
    </row>
    <row r="234" spans="1:6" ht="15" hidden="1" x14ac:dyDescent="0.25">
      <c r="A234" s="28"/>
      <c r="B234" s="94"/>
      <c r="C234" s="62"/>
      <c r="D234" s="29"/>
      <c r="E234" s="30"/>
      <c r="F234" s="31"/>
    </row>
    <row r="235" spans="1:6" ht="15" hidden="1" x14ac:dyDescent="0.25">
      <c r="A235" s="24"/>
      <c r="B235" s="32"/>
      <c r="C235" s="33"/>
      <c r="D235" s="34"/>
      <c r="E235" s="18"/>
      <c r="F235" s="19"/>
    </row>
    <row r="236" spans="1:6" ht="15" hidden="1" x14ac:dyDescent="0.25">
      <c r="A236" s="28"/>
      <c r="B236" s="94"/>
      <c r="C236" s="57"/>
      <c r="D236" s="29"/>
      <c r="E236" s="30"/>
      <c r="F236" s="31"/>
    </row>
    <row r="237" spans="1:6" ht="15" hidden="1" x14ac:dyDescent="0.25">
      <c r="A237" s="24"/>
      <c r="B237" s="32"/>
      <c r="C237" s="33"/>
      <c r="D237" s="34"/>
      <c r="E237" s="18"/>
      <c r="F237" s="19"/>
    </row>
    <row r="238" spans="1:6" ht="15" hidden="1" x14ac:dyDescent="0.25">
      <c r="A238" s="28"/>
      <c r="B238" s="97"/>
      <c r="C238" s="62"/>
      <c r="D238" s="29"/>
      <c r="E238" s="30"/>
      <c r="F238" s="31"/>
    </row>
    <row r="239" spans="1:6" ht="15" hidden="1" x14ac:dyDescent="0.25">
      <c r="A239" s="24"/>
      <c r="B239" s="35"/>
      <c r="C239" s="26"/>
      <c r="D239" s="27"/>
      <c r="E239" s="18"/>
      <c r="F239" s="19"/>
    </row>
    <row r="240" spans="1:6" ht="15.75" hidden="1" customHeight="1" x14ac:dyDescent="0.25">
      <c r="A240" s="24"/>
      <c r="B240" s="36"/>
      <c r="C240" s="36"/>
      <c r="D240" s="36"/>
      <c r="E240" s="37"/>
      <c r="F240" s="38"/>
    </row>
    <row r="241" spans="1:14" ht="15" hidden="1" x14ac:dyDescent="0.25">
      <c r="A241" s="24"/>
      <c r="B241" s="32"/>
      <c r="C241" s="33"/>
      <c r="D241" s="33"/>
      <c r="E241" s="18"/>
      <c r="F241" s="19"/>
    </row>
    <row r="242" spans="1:14" ht="21.75" hidden="1" customHeight="1" x14ac:dyDescent="0.25">
      <c r="A242" s="20"/>
      <c r="B242" s="21"/>
      <c r="C242" s="22"/>
      <c r="D242" s="22"/>
      <c r="E242" s="22"/>
      <c r="F242" s="23"/>
    </row>
    <row r="243" spans="1:14" ht="15" hidden="1" x14ac:dyDescent="0.25">
      <c r="A243" s="24"/>
      <c r="B243" s="32"/>
      <c r="C243" s="33"/>
      <c r="D243" s="39"/>
      <c r="E243" s="18"/>
      <c r="F243" s="19"/>
    </row>
    <row r="244" spans="1:14" ht="15" hidden="1" x14ac:dyDescent="0.25">
      <c r="A244" s="89"/>
      <c r="B244" s="94"/>
      <c r="C244" s="85"/>
      <c r="D244" s="86"/>
      <c r="E244" s="70"/>
      <c r="F244" s="71"/>
    </row>
    <row r="245" spans="1:14" s="72" customFormat="1" ht="14.25" hidden="1" x14ac:dyDescent="0.25">
      <c r="A245" s="66"/>
      <c r="B245" s="87"/>
      <c r="C245" s="68"/>
      <c r="D245" s="86"/>
      <c r="E245" s="70"/>
      <c r="F245" s="71"/>
      <c r="H245" s="73"/>
      <c r="I245" s="74"/>
      <c r="J245" s="74"/>
      <c r="K245" s="75"/>
      <c r="L245" s="74"/>
      <c r="M245" s="75"/>
      <c r="N245" s="74"/>
    </row>
    <row r="246" spans="1:14" s="72" customFormat="1" ht="14.25" hidden="1" x14ac:dyDescent="0.25">
      <c r="A246" s="66"/>
      <c r="B246" s="88"/>
      <c r="C246" s="68"/>
      <c r="D246" s="69"/>
      <c r="E246" s="70"/>
      <c r="F246" s="71"/>
      <c r="H246" s="73"/>
      <c r="I246" s="74"/>
      <c r="J246" s="74"/>
      <c r="K246" s="75"/>
      <c r="L246" s="74"/>
      <c r="M246" s="75"/>
      <c r="N246" s="74"/>
    </row>
    <row r="247" spans="1:14" s="72" customFormat="1" ht="14.25" hidden="1" x14ac:dyDescent="0.25">
      <c r="A247" s="66"/>
      <c r="B247" s="87"/>
      <c r="C247" s="68"/>
      <c r="D247" s="86"/>
      <c r="E247" s="70"/>
      <c r="F247" s="71"/>
      <c r="H247" s="73"/>
      <c r="I247" s="74"/>
      <c r="J247" s="74"/>
      <c r="K247" s="75"/>
      <c r="L247" s="74"/>
      <c r="M247" s="75"/>
      <c r="N247" s="74"/>
    </row>
    <row r="248" spans="1:14" s="72" customFormat="1" ht="14.25" hidden="1" x14ac:dyDescent="0.25">
      <c r="A248" s="66"/>
      <c r="B248" s="87"/>
      <c r="C248" s="68"/>
      <c r="D248" s="86"/>
      <c r="E248" s="70"/>
      <c r="F248" s="71"/>
      <c r="H248" s="73"/>
      <c r="I248" s="74"/>
      <c r="J248" s="74"/>
      <c r="K248" s="75"/>
      <c r="L248" s="74"/>
      <c r="M248" s="75"/>
      <c r="N248" s="74"/>
    </row>
    <row r="249" spans="1:14" s="72" customFormat="1" ht="14.25" hidden="1" x14ac:dyDescent="0.25">
      <c r="A249" s="66"/>
      <c r="B249" s="87"/>
      <c r="C249" s="68"/>
      <c r="D249" s="86"/>
      <c r="E249" s="70"/>
      <c r="F249" s="71"/>
      <c r="H249" s="73"/>
      <c r="I249" s="74"/>
      <c r="J249" s="74"/>
      <c r="K249" s="75"/>
      <c r="L249" s="74"/>
      <c r="M249" s="75"/>
      <c r="N249" s="74"/>
    </row>
    <row r="250" spans="1:14" s="72" customFormat="1" ht="14.25" hidden="1" x14ac:dyDescent="0.25">
      <c r="A250" s="66"/>
      <c r="B250" s="87"/>
      <c r="C250" s="68"/>
      <c r="D250" s="86"/>
      <c r="E250" s="70"/>
      <c r="F250" s="71"/>
      <c r="H250" s="73"/>
      <c r="I250" s="74"/>
      <c r="J250" s="74"/>
      <c r="K250" s="75"/>
      <c r="L250" s="74"/>
      <c r="M250" s="75"/>
      <c r="N250" s="74"/>
    </row>
    <row r="251" spans="1:14" s="72" customFormat="1" ht="14.25" hidden="1" x14ac:dyDescent="0.25">
      <c r="A251" s="66"/>
      <c r="B251" s="87"/>
      <c r="C251" s="68"/>
      <c r="D251" s="86"/>
      <c r="E251" s="70"/>
      <c r="F251" s="71"/>
      <c r="H251" s="73"/>
      <c r="I251" s="74"/>
      <c r="J251" s="74"/>
      <c r="K251" s="75"/>
      <c r="L251" s="74"/>
      <c r="M251" s="75"/>
      <c r="N251" s="74"/>
    </row>
    <row r="252" spans="1:14" s="72" customFormat="1" ht="14.25" hidden="1" x14ac:dyDescent="0.25">
      <c r="A252" s="66"/>
      <c r="B252" s="87"/>
      <c r="C252" s="68"/>
      <c r="D252" s="86"/>
      <c r="E252" s="76"/>
      <c r="F252" s="77"/>
      <c r="H252" s="73"/>
      <c r="I252" s="74"/>
      <c r="J252" s="74"/>
      <c r="K252" s="75"/>
      <c r="L252" s="74"/>
      <c r="M252" s="75"/>
      <c r="N252" s="74"/>
    </row>
    <row r="253" spans="1:14" s="72" customFormat="1" ht="14.25" hidden="1" x14ac:dyDescent="0.25">
      <c r="A253" s="66"/>
      <c r="B253" s="87"/>
      <c r="C253" s="68"/>
      <c r="D253" s="86"/>
      <c r="E253" s="70"/>
      <c r="F253" s="71"/>
      <c r="H253" s="73"/>
      <c r="I253" s="74"/>
      <c r="J253" s="74"/>
      <c r="K253" s="75"/>
      <c r="L253" s="74"/>
      <c r="M253" s="75"/>
      <c r="N253" s="74"/>
    </row>
    <row r="254" spans="1:14" s="72" customFormat="1" ht="14.25" hidden="1" x14ac:dyDescent="0.25">
      <c r="A254" s="66"/>
      <c r="B254" s="87"/>
      <c r="C254" s="68"/>
      <c r="D254" s="86"/>
      <c r="E254" s="76"/>
      <c r="F254" s="77"/>
      <c r="H254" s="73"/>
      <c r="I254" s="74"/>
      <c r="J254" s="74"/>
      <c r="K254" s="75"/>
      <c r="L254" s="74"/>
      <c r="M254" s="75"/>
      <c r="N254" s="74"/>
    </row>
    <row r="255" spans="1:14" s="72" customFormat="1" ht="14.25" hidden="1" x14ac:dyDescent="0.25">
      <c r="A255" s="66"/>
      <c r="B255" s="87"/>
      <c r="C255" s="68"/>
      <c r="D255" s="86"/>
      <c r="E255" s="76"/>
      <c r="F255" s="77"/>
      <c r="H255" s="73"/>
      <c r="I255" s="74"/>
      <c r="J255" s="74"/>
      <c r="K255" s="75"/>
      <c r="L255" s="74"/>
      <c r="M255" s="75"/>
      <c r="N255" s="74"/>
    </row>
    <row r="256" spans="1:14" s="72" customFormat="1" ht="14.25" hidden="1" x14ac:dyDescent="0.25">
      <c r="A256" s="66"/>
      <c r="B256" s="87"/>
      <c r="C256" s="68"/>
      <c r="D256" s="86"/>
      <c r="E256" s="76"/>
      <c r="F256" s="77"/>
      <c r="H256" s="73"/>
      <c r="I256" s="74"/>
      <c r="J256" s="74"/>
      <c r="K256" s="75"/>
      <c r="L256" s="74"/>
      <c r="M256" s="75"/>
      <c r="N256" s="74"/>
    </row>
    <row r="257" spans="1:14" s="72" customFormat="1" ht="14.25" hidden="1" x14ac:dyDescent="0.25">
      <c r="A257" s="66"/>
      <c r="B257" s="87"/>
      <c r="C257" s="68"/>
      <c r="D257" s="86"/>
      <c r="E257" s="76"/>
      <c r="F257" s="77"/>
      <c r="H257" s="73"/>
      <c r="I257" s="74"/>
      <c r="J257" s="74"/>
      <c r="K257" s="75"/>
      <c r="L257" s="74"/>
      <c r="M257" s="75"/>
      <c r="N257" s="74"/>
    </row>
    <row r="258" spans="1:14" s="72" customFormat="1" ht="14.25" hidden="1" x14ac:dyDescent="0.25">
      <c r="A258" s="66"/>
      <c r="B258" s="67"/>
      <c r="C258" s="68"/>
      <c r="D258" s="69"/>
      <c r="E258" s="76"/>
      <c r="F258" s="77"/>
      <c r="H258" s="73"/>
      <c r="I258" s="74"/>
      <c r="J258" s="74"/>
      <c r="K258" s="75"/>
      <c r="L258" s="74"/>
      <c r="M258" s="75"/>
      <c r="N258" s="74"/>
    </row>
    <row r="259" spans="1:14" s="72" customFormat="1" ht="15" hidden="1" x14ac:dyDescent="0.25">
      <c r="A259" s="78"/>
      <c r="B259" s="79"/>
      <c r="C259" s="80"/>
      <c r="D259" s="81"/>
      <c r="E259" s="82"/>
      <c r="F259" s="83"/>
      <c r="H259" s="73"/>
      <c r="I259" s="74"/>
      <c r="J259" s="74"/>
      <c r="K259" s="74"/>
      <c r="L259" s="74"/>
      <c r="M259" s="75"/>
      <c r="N259" s="74"/>
    </row>
    <row r="260" spans="1:14" ht="15" hidden="1" x14ac:dyDescent="0.25">
      <c r="A260" s="28"/>
      <c r="B260" s="35"/>
      <c r="C260" s="26"/>
      <c r="D260" s="27"/>
      <c r="E260" s="18"/>
      <c r="F260" s="19"/>
    </row>
    <row r="261" spans="1:14" ht="15.75" hidden="1" customHeight="1" thickBot="1" x14ac:dyDescent="0.3">
      <c r="A261" s="40"/>
      <c r="B261" s="59"/>
      <c r="C261" s="59"/>
      <c r="D261" s="59"/>
      <c r="E261" s="41"/>
      <c r="F261" s="42"/>
    </row>
    <row r="262" spans="1:14" ht="15" x14ac:dyDescent="0.25">
      <c r="A262" s="28" t="str">
        <f>IF(ISBLANK($F262),"",CONCATENATE($A$263,".",COUNTA($F262:$F$264)))</f>
        <v/>
      </c>
      <c r="B262" s="32"/>
      <c r="C262" s="33"/>
      <c r="D262" s="34"/>
      <c r="E262" s="18"/>
      <c r="F262" s="19"/>
    </row>
    <row r="263" spans="1:14" ht="21.75" customHeight="1" x14ac:dyDescent="0.25">
      <c r="A263" s="20">
        <v>2</v>
      </c>
      <c r="B263" s="21" t="s">
        <v>103</v>
      </c>
      <c r="C263" s="22"/>
      <c r="D263" s="22"/>
      <c r="E263" s="22"/>
      <c r="F263" s="23"/>
    </row>
    <row r="264" spans="1:14" ht="15" x14ac:dyDescent="0.25">
      <c r="A264" s="24" t="s">
        <v>35</v>
      </c>
      <c r="B264" s="32"/>
      <c r="C264" s="33"/>
      <c r="D264" s="39"/>
      <c r="E264" s="18"/>
      <c r="F264" s="19"/>
    </row>
    <row r="265" spans="1:14" ht="114" x14ac:dyDescent="0.25">
      <c r="A265" s="98" t="str">
        <f>IF(ISBLANK($F265),"",CONCATENATE($A$263,".",COUNTA($F$264:$F273)))</f>
        <v>2.1</v>
      </c>
      <c r="B265" s="60" t="s">
        <v>65</v>
      </c>
      <c r="C265" s="143" t="s">
        <v>14</v>
      </c>
      <c r="D265" s="102">
        <v>1</v>
      </c>
      <c r="E265" s="108"/>
      <c r="F265" s="148">
        <f>D265*E265</f>
        <v>0</v>
      </c>
    </row>
    <row r="266" spans="1:14" ht="15" x14ac:dyDescent="0.25">
      <c r="A266" s="99"/>
      <c r="B266" s="61"/>
      <c r="C266" s="144"/>
      <c r="D266" s="103"/>
      <c r="E266" s="109"/>
      <c r="F266" s="149"/>
    </row>
    <row r="267" spans="1:14" ht="15" x14ac:dyDescent="0.25">
      <c r="A267" s="99"/>
      <c r="B267" s="61" t="s">
        <v>59</v>
      </c>
      <c r="C267" s="144"/>
      <c r="D267" s="103"/>
      <c r="E267" s="109"/>
      <c r="F267" s="149"/>
    </row>
    <row r="268" spans="1:14" ht="28.5" x14ac:dyDescent="0.25">
      <c r="A268" s="99"/>
      <c r="B268" s="63" t="s">
        <v>57</v>
      </c>
      <c r="C268" s="144"/>
      <c r="D268" s="103"/>
      <c r="E268" s="109"/>
      <c r="F268" s="149"/>
    </row>
    <row r="269" spans="1:14" ht="114" x14ac:dyDescent="0.25">
      <c r="A269" s="99"/>
      <c r="B269" s="63" t="s">
        <v>58</v>
      </c>
      <c r="C269" s="144"/>
      <c r="D269" s="103"/>
      <c r="E269" s="109"/>
      <c r="F269" s="149"/>
    </row>
    <row r="270" spans="1:14" ht="42.75" x14ac:dyDescent="0.25">
      <c r="A270" s="99"/>
      <c r="B270" s="63" t="s">
        <v>60</v>
      </c>
      <c r="C270" s="144"/>
      <c r="D270" s="103"/>
      <c r="E270" s="109"/>
      <c r="F270" s="149"/>
    </row>
    <row r="271" spans="1:14" ht="57" x14ac:dyDescent="0.25">
      <c r="A271" s="99"/>
      <c r="B271" s="63" t="s">
        <v>61</v>
      </c>
      <c r="C271" s="144"/>
      <c r="D271" s="103"/>
      <c r="E271" s="109"/>
      <c r="F271" s="149"/>
    </row>
    <row r="272" spans="1:14" ht="28.5" x14ac:dyDescent="0.25">
      <c r="A272" s="99"/>
      <c r="B272" s="63" t="s">
        <v>66</v>
      </c>
      <c r="C272" s="144"/>
      <c r="D272" s="103"/>
      <c r="E272" s="109"/>
      <c r="F272" s="149"/>
    </row>
    <row r="273" spans="1:9" ht="64.5" customHeight="1" x14ac:dyDescent="0.25">
      <c r="A273" s="142"/>
      <c r="B273" s="64" t="s">
        <v>67</v>
      </c>
      <c r="C273" s="145"/>
      <c r="D273" s="146"/>
      <c r="E273" s="147"/>
      <c r="F273" s="150"/>
    </row>
    <row r="274" spans="1:9" ht="15" x14ac:dyDescent="0.25">
      <c r="A274" s="28" t="str">
        <f>IF(ISBLANK($F274),"",CONCATENATE($A$263,".",COUNTA($F$264:$F274)))</f>
        <v/>
      </c>
      <c r="B274" s="32"/>
      <c r="C274" s="33"/>
      <c r="D274" s="34"/>
      <c r="E274" s="18"/>
      <c r="F274" s="19"/>
    </row>
    <row r="275" spans="1:9" ht="28.5" x14ac:dyDescent="0.25">
      <c r="A275" s="28" t="str">
        <f>IF(ISBLANK($F275),"",CONCATENATE($A$263,".",COUNTA($F$264:$F275)))</f>
        <v>2.2</v>
      </c>
      <c r="B275" s="94" t="s">
        <v>68</v>
      </c>
      <c r="C275" s="57" t="s">
        <v>14</v>
      </c>
      <c r="D275" s="29">
        <v>1</v>
      </c>
      <c r="E275" s="30"/>
      <c r="F275" s="31">
        <f>D275*E275</f>
        <v>0</v>
      </c>
    </row>
    <row r="276" spans="1:9" ht="15" x14ac:dyDescent="0.25">
      <c r="A276" s="28" t="str">
        <f>IF(ISBLANK($F276),"",CONCATENATE($A$263,".",COUNTA($F$264:$F276)))</f>
        <v/>
      </c>
      <c r="B276" s="32"/>
      <c r="C276" s="33"/>
      <c r="D276" s="34"/>
      <c r="E276" s="18"/>
      <c r="F276" s="19"/>
    </row>
    <row r="277" spans="1:9" ht="85.5" x14ac:dyDescent="0.25">
      <c r="A277" s="28" t="str">
        <f>IF(ISBLANK($F277),"",CONCATENATE($A$263,".",COUNTA($F$264:$F277)))</f>
        <v>2.3</v>
      </c>
      <c r="B277" s="94" t="s">
        <v>55</v>
      </c>
      <c r="C277" s="57" t="s">
        <v>14</v>
      </c>
      <c r="D277" s="29">
        <v>1</v>
      </c>
      <c r="E277" s="30"/>
      <c r="F277" s="31">
        <f>D277*E277</f>
        <v>0</v>
      </c>
      <c r="I277" s="56"/>
    </row>
    <row r="278" spans="1:9" ht="15" x14ac:dyDescent="0.25">
      <c r="A278" s="28" t="str">
        <f>IF(ISBLANK($F278),"",CONCATENATE($A$263,".",COUNTA($F$264:$F278)))</f>
        <v/>
      </c>
      <c r="B278" s="35"/>
      <c r="C278" s="26"/>
      <c r="D278" s="27"/>
      <c r="E278" s="18"/>
      <c r="F278" s="19"/>
    </row>
    <row r="279" spans="1:9" ht="15.75" customHeight="1" thickBot="1" x14ac:dyDescent="0.3">
      <c r="A279" s="40"/>
      <c r="B279" s="59"/>
      <c r="C279" s="59"/>
      <c r="D279" s="59"/>
      <c r="E279" s="41" t="str">
        <f>CONCATENATE("UKUPNO ",A263,") ",B263,":")</f>
        <v>UKUPNO 2) NOVO DIZEL AGREGATSKO POSTROJENJE:</v>
      </c>
      <c r="F279" s="42">
        <f>SUM(F264:F278)</f>
        <v>0</v>
      </c>
    </row>
  </sheetData>
  <mergeCells count="96">
    <mergeCell ref="A265:A273"/>
    <mergeCell ref="B111:F111"/>
    <mergeCell ref="B112:F112"/>
    <mergeCell ref="B113:F113"/>
    <mergeCell ref="C265:C273"/>
    <mergeCell ref="D265:D273"/>
    <mergeCell ref="E265:E273"/>
    <mergeCell ref="F265:F273"/>
    <mergeCell ref="B133:F133"/>
    <mergeCell ref="B131:F131"/>
    <mergeCell ref="B121:F121"/>
    <mergeCell ref="A118:F118"/>
    <mergeCell ref="B117:F117"/>
    <mergeCell ref="A132:F132"/>
    <mergeCell ref="A130:F130"/>
    <mergeCell ref="A134:F134"/>
    <mergeCell ref="A16:F16"/>
    <mergeCell ref="D67:F67"/>
    <mergeCell ref="D66:F66"/>
    <mergeCell ref="D65:F65"/>
    <mergeCell ref="A64:F64"/>
    <mergeCell ref="A59:F59"/>
    <mergeCell ref="D63:F63"/>
    <mergeCell ref="D61:F61"/>
    <mergeCell ref="B61:C61"/>
    <mergeCell ref="B63:C63"/>
    <mergeCell ref="B67:C67"/>
    <mergeCell ref="B65:C65"/>
    <mergeCell ref="B66:C66"/>
    <mergeCell ref="B62:C62"/>
    <mergeCell ref="D62:F62"/>
    <mergeCell ref="B60:C60"/>
    <mergeCell ref="A122:F122"/>
    <mergeCell ref="A126:F126"/>
    <mergeCell ref="A102:F102"/>
    <mergeCell ref="A120:F120"/>
    <mergeCell ref="A107:F107"/>
    <mergeCell ref="B108:F108"/>
    <mergeCell ref="A103:F103"/>
    <mergeCell ref="B119:F119"/>
    <mergeCell ref="B104:F104"/>
    <mergeCell ref="A105:F105"/>
    <mergeCell ref="A109:F109"/>
    <mergeCell ref="B110:F110"/>
    <mergeCell ref="B106:F106"/>
    <mergeCell ref="A205:A208"/>
    <mergeCell ref="C205:C208"/>
    <mergeCell ref="D205:D208"/>
    <mergeCell ref="E205:E208"/>
    <mergeCell ref="F205:F208"/>
    <mergeCell ref="D60:F60"/>
    <mergeCell ref="A149:A156"/>
    <mergeCell ref="C149:C156"/>
    <mergeCell ref="D149:D156"/>
    <mergeCell ref="E149:E156"/>
    <mergeCell ref="F149:F156"/>
    <mergeCell ref="A144:F144"/>
    <mergeCell ref="B127:F127"/>
    <mergeCell ref="B129:F129"/>
    <mergeCell ref="B116:F116"/>
    <mergeCell ref="B114:F114"/>
    <mergeCell ref="B115:F115"/>
    <mergeCell ref="B123:F123"/>
    <mergeCell ref="A124:F124"/>
    <mergeCell ref="A128:F128"/>
    <mergeCell ref="B125:F125"/>
    <mergeCell ref="A166:A168"/>
    <mergeCell ref="C166:C168"/>
    <mergeCell ref="D166:D168"/>
    <mergeCell ref="E166:E168"/>
    <mergeCell ref="F166:F168"/>
    <mergeCell ref="A158:A164"/>
    <mergeCell ref="C158:C164"/>
    <mergeCell ref="D158:D164"/>
    <mergeCell ref="E158:E164"/>
    <mergeCell ref="F158:F164"/>
    <mergeCell ref="A184:A187"/>
    <mergeCell ref="E184:E187"/>
    <mergeCell ref="C184:C187"/>
    <mergeCell ref="D184:D187"/>
    <mergeCell ref="F184:F187"/>
    <mergeCell ref="A172:A174"/>
    <mergeCell ref="C172:C174"/>
    <mergeCell ref="D172:D174"/>
    <mergeCell ref="E172:E174"/>
    <mergeCell ref="F172:F174"/>
    <mergeCell ref="A176:A178"/>
    <mergeCell ref="C176:C178"/>
    <mergeCell ref="D176:D178"/>
    <mergeCell ref="E176:E178"/>
    <mergeCell ref="F176:F178"/>
    <mergeCell ref="A197:A199"/>
    <mergeCell ref="C197:C199"/>
    <mergeCell ref="D197:D199"/>
    <mergeCell ref="E197:E199"/>
    <mergeCell ref="F197:F199"/>
  </mergeCells>
  <pageMargins left="0.70866141732283472" right="0.6692913385826772" top="0.74803149606299213" bottom="0.74803149606299213" header="0.31496062992125984" footer="0.31496062992125984"/>
  <pageSetup paperSize="9" scale="69" fitToHeight="0" orientation="portrait" r:id="rId1"/>
  <headerFooter differentFirst="1" alignWithMargins="0">
    <oddHeader xml:space="preserve">&amp;L&amp;"Arial,Podebljano kurziv"&amp;GProjekt &amp;"Arial,Podebljano"d.o.o. 
&amp;R&amp;"Arial,Podebljano"&amp;10                                 str. &amp;P
</oddHeader>
    <oddFooter>&amp;L&amp;"Arial,Regular"NASTAVNI ZAVOD ZA JAVNO ZDRAVSTVO RIJEKA - ZAMJENA AGREGATA&amp;C&amp;12
&amp;R&amp;"Arial,Regular"Rijeka, studeni 2024.</oddFooter>
  </headerFooter>
  <rowBreaks count="6" manualBreakCount="6">
    <brk id="58" max="5" man="1"/>
    <brk id="101" max="5" man="1"/>
    <brk id="143" max="5" man="1"/>
    <brk id="222" max="5" man="1"/>
    <brk id="241" max="5" man="1"/>
    <brk id="262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</dc:creator>
  <cp:lastModifiedBy>Marin Viduka</cp:lastModifiedBy>
  <cp:lastPrinted>2025-01-20T08:44:01Z</cp:lastPrinted>
  <dcterms:created xsi:type="dcterms:W3CDTF">2019-08-13T12:08:47Z</dcterms:created>
  <dcterms:modified xsi:type="dcterms:W3CDTF">2025-05-05T07:51:06Z</dcterms:modified>
</cp:coreProperties>
</file>